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5" windowWidth="10980" windowHeight="7635" activeTab="2"/>
  </bookViews>
  <sheets>
    <sheet name="COST" sheetId="52" r:id="rId1"/>
    <sheet name="1-9" sheetId="43" r:id="rId2"/>
    <sheet name="Keputusan" sheetId="36" r:id="rId3"/>
  </sheets>
  <definedNames>
    <definedName name="_xlnm.Print_Area" localSheetId="1">'1-9'!$A$1:$I$261</definedName>
  </definedNames>
  <calcPr calcId="145621"/>
</workbook>
</file>

<file path=xl/calcChain.xml><?xml version="1.0" encoding="utf-8"?>
<calcChain xmlns="http://schemas.openxmlformats.org/spreadsheetml/2006/main">
  <c r="D22" i="36" l="1"/>
  <c r="D241" i="43"/>
  <c r="D226" i="43"/>
  <c r="D232" i="43"/>
  <c r="F232" i="43"/>
  <c r="D237" i="43"/>
  <c r="D230" i="43"/>
  <c r="F230" i="43"/>
  <c r="D211" i="43"/>
  <c r="D216" i="43"/>
  <c r="F216" i="43"/>
  <c r="D196" i="43"/>
  <c r="D202" i="43"/>
  <c r="F202" i="43"/>
  <c r="D181" i="43"/>
  <c r="D186" i="43"/>
  <c r="F186" i="43"/>
  <c r="D166" i="43"/>
  <c r="D172" i="43"/>
  <c r="F172" i="43"/>
  <c r="D136" i="43"/>
  <c r="F136" i="43"/>
  <c r="D133" i="43"/>
  <c r="D135" i="43"/>
  <c r="F135" i="43"/>
  <c r="D137" i="43"/>
  <c r="F137" i="43"/>
  <c r="D119" i="43"/>
  <c r="D121" i="43"/>
  <c r="F121" i="43"/>
  <c r="D104" i="43"/>
  <c r="D114" i="43"/>
  <c r="F114" i="43"/>
  <c r="D81" i="43"/>
  <c r="D93" i="43"/>
  <c r="D56" i="43"/>
  <c r="F56" i="43"/>
  <c r="C8" i="36"/>
  <c r="D35" i="43"/>
  <c r="D42" i="43"/>
  <c r="F42" i="43"/>
  <c r="E20" i="52"/>
  <c r="C20" i="52"/>
  <c r="D15" i="52"/>
  <c r="D14" i="52"/>
  <c r="D231" i="43"/>
  <c r="F231" i="43"/>
  <c r="D124" i="43"/>
  <c r="F124" i="43"/>
  <c r="D228" i="43"/>
  <c r="F228" i="43"/>
  <c r="D139" i="43"/>
  <c r="F139" i="43"/>
  <c r="D236" i="43"/>
  <c r="D140" i="43"/>
  <c r="F140" i="43"/>
  <c r="D138" i="43"/>
  <c r="F138" i="43"/>
  <c r="D191" i="43"/>
  <c r="F191" i="43"/>
  <c r="D215" i="43"/>
  <c r="F215" i="43"/>
  <c r="D190" i="43"/>
  <c r="F190" i="43"/>
  <c r="D185" i="43"/>
  <c r="F185" i="43"/>
  <c r="D218" i="43"/>
  <c r="F218" i="43"/>
  <c r="D214" i="43"/>
  <c r="F214" i="43"/>
  <c r="D126" i="43"/>
  <c r="F126" i="43"/>
  <c r="D183" i="43"/>
  <c r="F183" i="43"/>
  <c r="D188" i="43"/>
  <c r="F188" i="43"/>
  <c r="D203" i="43"/>
  <c r="F203" i="43"/>
  <c r="D222" i="43"/>
  <c r="F222" i="43"/>
  <c r="D217" i="43"/>
  <c r="F217" i="43"/>
  <c r="D86" i="43"/>
  <c r="F86" i="43"/>
  <c r="D142" i="43"/>
  <c r="F142" i="43"/>
  <c r="D221" i="43"/>
  <c r="F221" i="43"/>
  <c r="D235" i="43"/>
  <c r="F235" i="43"/>
  <c r="D11" i="52"/>
  <c r="D13" i="52"/>
  <c r="D12" i="52"/>
  <c r="D10" i="52"/>
  <c r="D9" i="52"/>
  <c r="D7" i="52"/>
  <c r="D6" i="52"/>
  <c r="D5" i="52"/>
  <c r="D4" i="52"/>
  <c r="D20" i="52"/>
  <c r="D8" i="52"/>
  <c r="D170" i="43"/>
  <c r="F170" i="43"/>
  <c r="F236" i="43"/>
  <c r="F237" i="43"/>
  <c r="C253" i="43"/>
  <c r="C238" i="43"/>
  <c r="C223" i="43"/>
  <c r="C208" i="43"/>
  <c r="C193" i="43"/>
  <c r="C178" i="43"/>
  <c r="F181" i="43"/>
  <c r="C14" i="36"/>
  <c r="C145" i="43"/>
  <c r="C131" i="43"/>
  <c r="C103" i="43"/>
  <c r="D97" i="43"/>
  <c r="F97" i="43"/>
  <c r="F95" i="43"/>
  <c r="C163" i="43"/>
  <c r="D160" i="43"/>
  <c r="F160" i="43"/>
  <c r="F156" i="43"/>
  <c r="C155" i="43"/>
  <c r="D152" i="43"/>
  <c r="D154" i="43"/>
  <c r="F154" i="43"/>
  <c r="F146" i="43"/>
  <c r="C116" i="43"/>
  <c r="C94" i="43"/>
  <c r="C77" i="43"/>
  <c r="C54" i="43"/>
  <c r="C34" i="43"/>
  <c r="D24" i="43"/>
  <c r="F24" i="43"/>
  <c r="F29" i="43"/>
  <c r="F21" i="43"/>
  <c r="C20" i="43"/>
  <c r="D17" i="43"/>
  <c r="F17" i="43"/>
  <c r="F7" i="43"/>
  <c r="D148" i="43"/>
  <c r="D31" i="43"/>
  <c r="F31" i="43"/>
  <c r="D27" i="43"/>
  <c r="F27" i="43"/>
  <c r="F152" i="43"/>
  <c r="D153" i="43"/>
  <c r="F153" i="43"/>
  <c r="D14" i="43"/>
  <c r="F14" i="43"/>
  <c r="D98" i="43"/>
  <c r="F98" i="43"/>
  <c r="D96" i="43"/>
  <c r="F96" i="43"/>
  <c r="D102" i="43"/>
  <c r="F102" i="43"/>
  <c r="D99" i="43"/>
  <c r="F99" i="43"/>
  <c r="D101" i="43"/>
  <c r="D90" i="43"/>
  <c r="F90" i="43"/>
  <c r="D91" i="43"/>
  <c r="F91" i="43"/>
  <c r="F93" i="43"/>
  <c r="F81" i="43"/>
  <c r="C9" i="36"/>
  <c r="D10" i="43"/>
  <c r="F10" i="43"/>
  <c r="D13" i="43"/>
  <c r="F13" i="43"/>
  <c r="D30" i="43"/>
  <c r="F30" i="43"/>
  <c r="D28" i="43"/>
  <c r="F28" i="43"/>
  <c r="D26" i="43"/>
  <c r="F26" i="43"/>
  <c r="D32" i="43"/>
  <c r="F32" i="43"/>
  <c r="D37" i="43"/>
  <c r="F35" i="43"/>
  <c r="C7" i="36"/>
  <c r="D43" i="43"/>
  <c r="F43" i="43"/>
  <c r="D122" i="43"/>
  <c r="F122" i="43"/>
  <c r="D187" i="43"/>
  <c r="F104" i="43"/>
  <c r="C10" i="36"/>
  <c r="F133" i="43"/>
  <c r="C12" i="36"/>
  <c r="D143" i="43"/>
  <c r="F143" i="43"/>
  <c r="F187" i="43"/>
  <c r="D247" i="43"/>
  <c r="F247" i="43"/>
  <c r="D243" i="43"/>
  <c r="D83" i="43"/>
  <c r="D245" i="43"/>
  <c r="F245" i="43"/>
  <c r="D49" i="43"/>
  <c r="F49" i="43"/>
  <c r="D39" i="43"/>
  <c r="F39" i="43"/>
  <c r="D45" i="43"/>
  <c r="F45" i="43"/>
  <c r="D204" i="43"/>
  <c r="D205" i="43"/>
  <c r="F205" i="43"/>
  <c r="D206" i="43"/>
  <c r="F206" i="43"/>
  <c r="D50" i="43"/>
  <c r="D51" i="43"/>
  <c r="F51" i="43"/>
  <c r="D84" i="43"/>
  <c r="F84" i="43"/>
  <c r="D87" i="43"/>
  <c r="F87" i="43"/>
  <c r="F148" i="43"/>
  <c r="D248" i="43"/>
  <c r="F248" i="43"/>
  <c r="D168" i="43"/>
  <c r="F168" i="43"/>
  <c r="D207" i="43"/>
  <c r="F207" i="43"/>
  <c r="D40" i="43"/>
  <c r="F40" i="43"/>
  <c r="D111" i="43"/>
  <c r="F111" i="43"/>
  <c r="F226" i="43"/>
  <c r="C17" i="36"/>
  <c r="D233" i="43"/>
  <c r="F233" i="43"/>
  <c r="D144" i="43"/>
  <c r="F144" i="43"/>
  <c r="D229" i="43"/>
  <c r="F243" i="43"/>
  <c r="F83" i="43"/>
  <c r="D238" i="43"/>
  <c r="F166" i="43"/>
  <c r="C13" i="36"/>
  <c r="F145" i="43"/>
  <c r="D12" i="36"/>
  <c r="D173" i="43"/>
  <c r="F173" i="43"/>
  <c r="D162" i="43"/>
  <c r="F162" i="43"/>
  <c r="D85" i="43"/>
  <c r="F85" i="43"/>
  <c r="D74" i="43"/>
  <c r="F74" i="43"/>
  <c r="D129" i="43"/>
  <c r="F129" i="43"/>
  <c r="D92" i="43"/>
  <c r="F92" i="43"/>
  <c r="D100" i="43"/>
  <c r="F100" i="43"/>
  <c r="D151" i="43"/>
  <c r="F151" i="43"/>
  <c r="F211" i="43"/>
  <c r="C16" i="36"/>
  <c r="D176" i="43"/>
  <c r="F176" i="43"/>
  <c r="D192" i="43"/>
  <c r="D184" i="43"/>
  <c r="F184" i="43"/>
  <c r="D213" i="43"/>
  <c r="D220" i="43"/>
  <c r="F220" i="43"/>
  <c r="D103" i="43"/>
  <c r="D88" i="43"/>
  <c r="F88" i="43"/>
  <c r="F94" i="43"/>
  <c r="D9" i="36"/>
  <c r="F229" i="43"/>
  <c r="F238" i="43"/>
  <c r="D17" i="36"/>
  <c r="F37" i="43"/>
  <c r="D145" i="43"/>
  <c r="F101" i="43"/>
  <c r="F103" i="43"/>
  <c r="F192" i="43"/>
  <c r="D115" i="43"/>
  <c r="F115" i="43"/>
  <c r="D108" i="43"/>
  <c r="F108" i="43"/>
  <c r="D128" i="43"/>
  <c r="F128" i="43"/>
  <c r="F119" i="43"/>
  <c r="C11" i="36"/>
  <c r="D125" i="43"/>
  <c r="F125" i="43"/>
  <c r="D123" i="43"/>
  <c r="D130" i="43"/>
  <c r="F130" i="43"/>
  <c r="F34" i="43"/>
  <c r="D159" i="43"/>
  <c r="F159" i="43"/>
  <c r="D161" i="43"/>
  <c r="F161" i="43"/>
  <c r="D157" i="43"/>
  <c r="D201" i="43"/>
  <c r="F201" i="43"/>
  <c r="D198" i="43"/>
  <c r="F196" i="43"/>
  <c r="C15" i="36"/>
  <c r="D200" i="43"/>
  <c r="F200" i="43"/>
  <c r="D199" i="43"/>
  <c r="F199" i="43"/>
  <c r="D70" i="43"/>
  <c r="F70" i="43"/>
  <c r="D71" i="43"/>
  <c r="F71" i="43"/>
  <c r="D106" i="43"/>
  <c r="D158" i="43"/>
  <c r="F158" i="43"/>
  <c r="D12" i="43"/>
  <c r="F12" i="43"/>
  <c r="D16" i="43"/>
  <c r="F16" i="43"/>
  <c r="D9" i="43"/>
  <c r="D34" i="43"/>
  <c r="D41" i="43"/>
  <c r="F41" i="43"/>
  <c r="D46" i="43"/>
  <c r="F46" i="43"/>
  <c r="D52" i="43"/>
  <c r="F52" i="43"/>
  <c r="D44" i="43"/>
  <c r="F44" i="43"/>
  <c r="D48" i="43"/>
  <c r="F48" i="43"/>
  <c r="D47" i="43"/>
  <c r="F47" i="43"/>
  <c r="D53" i="43"/>
  <c r="F53" i="43"/>
  <c r="D171" i="43"/>
  <c r="F171" i="43"/>
  <c r="D175" i="43"/>
  <c r="F175" i="43"/>
  <c r="D169" i="43"/>
  <c r="F169" i="43"/>
  <c r="D177" i="43"/>
  <c r="F177" i="43"/>
  <c r="F241" i="43"/>
  <c r="C18" i="36"/>
  <c r="D251" i="43"/>
  <c r="F251" i="43"/>
  <c r="D252" i="43"/>
  <c r="F252" i="43"/>
  <c r="D244" i="43"/>
  <c r="F244" i="43"/>
  <c r="D246" i="43"/>
  <c r="F246" i="43"/>
  <c r="D250" i="43"/>
  <c r="F250" i="43"/>
  <c r="D72" i="43"/>
  <c r="F72" i="43"/>
  <c r="D59" i="43"/>
  <c r="F59" i="43"/>
  <c r="D76" i="43"/>
  <c r="F76" i="43"/>
  <c r="D60" i="43"/>
  <c r="F60" i="43"/>
  <c r="D58" i="43"/>
  <c r="D75" i="43"/>
  <c r="F75" i="43"/>
  <c r="D113" i="43"/>
  <c r="F113" i="43"/>
  <c r="D107" i="43"/>
  <c r="F107" i="43"/>
  <c r="D110" i="43"/>
  <c r="F110" i="43"/>
  <c r="D109" i="43"/>
  <c r="F109" i="43"/>
  <c r="D147" i="43"/>
  <c r="D94" i="43"/>
  <c r="D223" i="43"/>
  <c r="F213" i="43"/>
  <c r="F223" i="43"/>
  <c r="D16" i="36"/>
  <c r="C19" i="36"/>
  <c r="F193" i="43"/>
  <c r="D14" i="36"/>
  <c r="D193" i="43"/>
  <c r="C20" i="36"/>
  <c r="D155" i="43"/>
  <c r="F147" i="43"/>
  <c r="F155" i="43"/>
  <c r="F198" i="43"/>
  <c r="F208" i="43"/>
  <c r="D15" i="36"/>
  <c r="D208" i="43"/>
  <c r="D163" i="43"/>
  <c r="F157" i="43"/>
  <c r="F163" i="43"/>
  <c r="F58" i="43"/>
  <c r="F77" i="43"/>
  <c r="D8" i="36"/>
  <c r="D77" i="43"/>
  <c r="F253" i="43"/>
  <c r="D18" i="36"/>
  <c r="D131" i="43"/>
  <c r="F123" i="43"/>
  <c r="F131" i="43"/>
  <c r="D11" i="36"/>
  <c r="D253" i="43"/>
  <c r="F54" i="43"/>
  <c r="D7" i="36"/>
  <c r="F178" i="43"/>
  <c r="D13" i="36"/>
  <c r="D20" i="43"/>
  <c r="F9" i="43"/>
  <c r="F20" i="43"/>
  <c r="F106" i="43"/>
  <c r="F116" i="43"/>
  <c r="D10" i="36"/>
  <c r="D116" i="43"/>
  <c r="D54" i="43"/>
  <c r="D178" i="43"/>
  <c r="D19" i="36"/>
  <c r="D20" i="36"/>
</calcChain>
</file>

<file path=xl/comments1.xml><?xml version="1.0" encoding="utf-8"?>
<comments xmlns="http://schemas.openxmlformats.org/spreadsheetml/2006/main">
  <authors>
    <author>User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Penilai akan masukkan harga kos mekanikal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PASTIKAN TOTAL = 100
Perbundaran berdasarkan kos sistem mekanikal dan complexity system</t>
        </r>
      </text>
    </comment>
  </commentList>
</comments>
</file>

<file path=xl/sharedStrings.xml><?xml version="1.0" encoding="utf-8"?>
<sst xmlns="http://schemas.openxmlformats.org/spreadsheetml/2006/main" count="464" uniqueCount="158">
  <si>
    <t>SYSTEM</t>
  </si>
  <si>
    <t>Wt %</t>
  </si>
  <si>
    <t>Grade</t>
  </si>
  <si>
    <t>WtGrade</t>
  </si>
  <si>
    <t>Comments</t>
  </si>
  <si>
    <t>AIR-COND. &amp; MECHANICAL VENTILATION</t>
  </si>
  <si>
    <t>Need Statement</t>
  </si>
  <si>
    <t>Design Calculation</t>
  </si>
  <si>
    <t>Technical Specification</t>
  </si>
  <si>
    <t>Design Drawings</t>
  </si>
  <si>
    <t>Catalogues</t>
  </si>
  <si>
    <t xml:space="preserve">LIFTS , DUMBWAITERS &amp; ESCALATORS </t>
  </si>
  <si>
    <t>/</t>
  </si>
  <si>
    <t>STERILISERS &amp; ASSO. EQUIPMENT</t>
  </si>
  <si>
    <t>HOT WATER RECTICULATION SYSTEM</t>
  </si>
  <si>
    <t>BUILDING SUPERVISORY</t>
  </si>
  <si>
    <t>BSS</t>
  </si>
  <si>
    <t>Laboratory Equipment</t>
  </si>
  <si>
    <t>Internal Cold Water Plumbing</t>
  </si>
  <si>
    <t>Internal  Sanitary and Waste Water System</t>
  </si>
  <si>
    <t>Scope of work</t>
  </si>
  <si>
    <t>%</t>
  </si>
  <si>
    <t>Technical Data</t>
  </si>
  <si>
    <t xml:space="preserve">Technical Specification </t>
  </si>
  <si>
    <t>Brand proposal :</t>
  </si>
  <si>
    <t xml:space="preserve">Lampiran A </t>
  </si>
  <si>
    <t>Dental Chair</t>
  </si>
  <si>
    <t>BIL</t>
  </si>
  <si>
    <t>SISTEM</t>
  </si>
  <si>
    <t>PETENDER</t>
  </si>
  <si>
    <t>JUMLAH MARKAH</t>
  </si>
  <si>
    <t>MEDICAL GASES PIPELINE SYSTEMS</t>
  </si>
  <si>
    <t>BAS Workstation - Dell/ HP</t>
  </si>
  <si>
    <t>Network Switch - D-Link / TP link</t>
  </si>
  <si>
    <t>Piping - Paling/Edip/DHI</t>
  </si>
  <si>
    <t>Gully Traps - Paling / Exact / Bina Plastic</t>
  </si>
  <si>
    <t>compressor - screw</t>
  </si>
  <si>
    <t>make up water tank - hot dipped gal.</t>
  </si>
  <si>
    <t>BAS workstation - windows 7</t>
  </si>
  <si>
    <t>water tank - FRP</t>
  </si>
  <si>
    <t>Piping - upvc/ cast iron/ polyproylene</t>
  </si>
  <si>
    <t>Medical Gases Pipeline Systems</t>
  </si>
  <si>
    <t>Sterilisers &amp; Asso. Equipment</t>
  </si>
  <si>
    <t>Hot Water Recticulation System</t>
  </si>
  <si>
    <t>Dental Chair &amp; Asso. Equipment</t>
  </si>
  <si>
    <t xml:space="preserve">                           Jumlah markah keseluruhan</t>
  </si>
  <si>
    <t>NAIKTARAF HOSPITAL TAWAU, SABAH (REKA DAN BINA)</t>
  </si>
  <si>
    <t>Reverse Osmosis Water System</t>
  </si>
  <si>
    <t>1/9</t>
  </si>
  <si>
    <t>2/9</t>
  </si>
  <si>
    <t>3/9</t>
  </si>
  <si>
    <t>4/9</t>
  </si>
  <si>
    <t>5/9</t>
  </si>
  <si>
    <t>6/9</t>
  </si>
  <si>
    <t>7/9</t>
  </si>
  <si>
    <t>8/9</t>
  </si>
  <si>
    <t>9/9</t>
  </si>
  <si>
    <t>cooling tower - crossflow, 3 cell</t>
  </si>
  <si>
    <t xml:space="preserve">Brand proposal : </t>
  </si>
  <si>
    <t>Kone/Otis/Hitachi</t>
  </si>
  <si>
    <t>Chilled water pump - Centrifugal</t>
  </si>
  <si>
    <t>Condenser pump - Centrifugal</t>
  </si>
  <si>
    <t>Control System :  AC VVVF</t>
  </si>
  <si>
    <t>Piping - Stainless Steel 304</t>
  </si>
  <si>
    <t>1. Water Cooled Chillers (550RT x 3)</t>
  </si>
  <si>
    <t>Design Proposal</t>
  </si>
  <si>
    <t>-Design Concept (write up)</t>
  </si>
  <si>
    <t>-Design Concept Drawings (Layout and Schematic)</t>
  </si>
  <si>
    <t>-System and equipment selection</t>
  </si>
  <si>
    <t>Conceptual Design Calculation</t>
  </si>
  <si>
    <t>Technical Data Of Major Equipment Offered</t>
  </si>
  <si>
    <t>Catalogues Of Major Equipment Offered</t>
  </si>
  <si>
    <t>Energy Efficiency Compliance</t>
  </si>
  <si>
    <t>Eg 1: Chilled  Water System - cooling tower, water pump, AHU, FCU, ducting, piping and etc</t>
  </si>
  <si>
    <t>Eg 2: VRF, ACSD - Outdoor unit, Indoor unit, piping, ducting and control</t>
  </si>
  <si>
    <t>Eg 3: High efficiency chiller, inverter / VSD pump and etc</t>
  </si>
  <si>
    <t>-Design brief / proposal write -up</t>
  </si>
  <si>
    <t>-Layout</t>
  </si>
  <si>
    <t>-Compliance to standard</t>
  </si>
  <si>
    <t>i) Oxygen</t>
  </si>
  <si>
    <t>ii) Nitrous Oxide</t>
  </si>
  <si>
    <t>iii) Entonox</t>
  </si>
  <si>
    <t>iv) Medical Air</t>
  </si>
  <si>
    <t>v) Surgical Air</t>
  </si>
  <si>
    <t>vi) Vacuum</t>
  </si>
  <si>
    <t>vii) AGSS</t>
  </si>
  <si>
    <t>i) Autoclave</t>
  </si>
  <si>
    <t>ii) Washer</t>
  </si>
  <si>
    <t>iii) Hot Air Dryer</t>
  </si>
  <si>
    <t>iv) Low Temp. Steril.</t>
  </si>
  <si>
    <t>vii) Drying Cabinet</t>
  </si>
  <si>
    <t>viii) Warning Cabinet</t>
  </si>
  <si>
    <t>viiii) Ultrasonic washer</t>
  </si>
  <si>
    <t>v) Washer Disinfector</t>
  </si>
  <si>
    <t>vi) Bedpan Washer</t>
  </si>
  <si>
    <t>-Schematic</t>
  </si>
  <si>
    <t>Mortuary Refrigerators</t>
  </si>
  <si>
    <t>Pneumatic Tube System</t>
  </si>
  <si>
    <t>Cold Room and Hot Room Associated</t>
  </si>
  <si>
    <t>Conveyor Belt System</t>
  </si>
  <si>
    <t>Hydrotheraphy Pool System</t>
  </si>
  <si>
    <t>Compliance to HTM 02-01 (Latest version)</t>
  </si>
  <si>
    <t>Specified the brand offerred (minimum 3 brand)</t>
  </si>
  <si>
    <t>Design concept drawing (PE Endorsement)</t>
  </si>
  <si>
    <t>Original catalogue attached</t>
  </si>
  <si>
    <t xml:space="preserve">Write-up specification provided on design, installation, T&amp;C and maintenance </t>
  </si>
  <si>
    <t>Operational and functional of the scope / system</t>
  </si>
  <si>
    <t xml:space="preserve">Eg:       O2 : VIE 1no (6000L) </t>
  </si>
  <si>
    <t xml:space="preserve">            N2O manifold 2x6 cyl</t>
  </si>
  <si>
    <t xml:space="preserve">            MA4 configuration - duplex/triplex</t>
  </si>
  <si>
    <t xml:space="preserve">            SA7 configuration - duplex/triplex</t>
  </si>
  <si>
    <t xml:space="preserve">            Vacuum - duplex/triplex</t>
  </si>
  <si>
    <t xml:space="preserve">            AGSS - duplex</t>
  </si>
  <si>
    <t xml:space="preserve">            Pendants - swivel movement</t>
  </si>
  <si>
    <t>Design calculation (PE Endorsement)</t>
  </si>
  <si>
    <t>Specified the brand offered (minimum 3 brand)</t>
  </si>
  <si>
    <t xml:space="preserve">Operational and functional of the scope / system </t>
  </si>
  <si>
    <t>Compliance to HTM 2010</t>
  </si>
  <si>
    <t>Complying to need statement and MBOR</t>
  </si>
  <si>
    <t>Centralized</t>
  </si>
  <si>
    <t>Eg:    Heat Pump system</t>
  </si>
  <si>
    <t>Authority (JKKP) compliance</t>
  </si>
  <si>
    <t>Eg:    Medical Dental grade compressor and suction</t>
  </si>
  <si>
    <t>Compliance to latest regulation</t>
  </si>
  <si>
    <t>Eg:     100% stand-by system</t>
  </si>
  <si>
    <t>Eg:    Fume Cupboard, biosafety cabinet etc</t>
  </si>
  <si>
    <t>Eg:       Type of refrigerator, muslim or non-muslim for foul body (temp. between 2-6 degree C)</t>
  </si>
  <si>
    <t>Eg: Fully automatic processor control, front loading type</t>
  </si>
  <si>
    <t>Compliance to ASHRAE</t>
  </si>
  <si>
    <t>Audiometry System (Acoustic Room)</t>
  </si>
  <si>
    <t>Eg:  Raised modular pool</t>
  </si>
  <si>
    <t>Wt</t>
  </si>
  <si>
    <t>No.</t>
  </si>
  <si>
    <t>COST (RM)</t>
  </si>
  <si>
    <t>WEIGHTAGE</t>
  </si>
  <si>
    <t>ADJUSTED WEIGHTAGE</t>
  </si>
  <si>
    <t>TOTAL</t>
  </si>
  <si>
    <t>Medical Gases Pipeline System</t>
  </si>
  <si>
    <r>
      <t xml:space="preserve">% WAJARAN : </t>
    </r>
    <r>
      <rPr>
        <b/>
        <u/>
        <sz val="11"/>
        <color indexed="8"/>
        <rFont val="Calibri"/>
        <family val="2"/>
      </rPr>
      <t xml:space="preserve">Jumlah markah diperolehi   </t>
    </r>
    <r>
      <rPr>
        <b/>
        <sz val="11"/>
        <color indexed="8"/>
        <rFont val="Calibri"/>
        <family val="2"/>
      </rPr>
      <t xml:space="preserve">   x 100%</t>
    </r>
  </si>
  <si>
    <t>Lampiran A</t>
  </si>
  <si>
    <t>SUMMARY OF EVALUATION</t>
  </si>
  <si>
    <t>PROJECT :</t>
  </si>
  <si>
    <r>
      <t xml:space="preserve">PETENDER : </t>
    </r>
    <r>
      <rPr>
        <b/>
        <sz val="10"/>
        <color indexed="10"/>
        <rFont val="Arial"/>
        <family val="2"/>
      </rPr>
      <t>1/9</t>
    </r>
  </si>
  <si>
    <r>
      <t xml:space="preserve">Petender </t>
    </r>
    <r>
      <rPr>
        <b/>
        <sz val="10"/>
        <color indexed="10"/>
        <rFont val="Arial"/>
        <family val="2"/>
      </rPr>
      <t>1/9</t>
    </r>
  </si>
  <si>
    <t>JADUAL PENENTUAN WEIGHTAGE (Bukan Sebahagian daripada Laporan Penilaian)</t>
  </si>
  <si>
    <t>Eg:       Nos of equipment offered &amp; capacity</t>
  </si>
  <si>
    <t xml:space="preserve">Eg:   Specialist Dental, Officer Dental </t>
  </si>
  <si>
    <t>Eg:    Frequency 6Hz - 6.5Hz, Noise Level NC 20</t>
  </si>
  <si>
    <t>Design Drawings c/w PE Endorsement</t>
  </si>
  <si>
    <r>
      <t xml:space="preserve">% WAJARAN : </t>
    </r>
    <r>
      <rPr>
        <b/>
        <u/>
        <sz val="11"/>
        <color indexed="8"/>
        <rFont val="Calibri"/>
        <family val="2"/>
      </rPr>
      <t xml:space="preserve">Jumlah markah diperolehi   </t>
    </r>
    <r>
      <rPr>
        <b/>
        <sz val="11"/>
        <color indexed="8"/>
        <rFont val="Calibri"/>
        <family val="2"/>
      </rPr>
      <t xml:space="preserve">   x </t>
    </r>
    <r>
      <rPr>
        <b/>
        <sz val="11"/>
        <color indexed="10"/>
        <rFont val="Calibri"/>
        <family val="2"/>
      </rPr>
      <t>20</t>
    </r>
    <r>
      <rPr>
        <b/>
        <sz val="11"/>
        <color indexed="8"/>
        <rFont val="Calibri"/>
        <family val="2"/>
      </rPr>
      <t>%</t>
    </r>
  </si>
  <si>
    <t>Gred</t>
  </si>
  <si>
    <t>Penerangan</t>
  </si>
  <si>
    <t>Tiada tawaran atau cadangan dikemukakan</t>
  </si>
  <si>
    <t>Cadangan tidak memenuhi Kehendak Kerajaan dan tidak boleh diterima</t>
  </si>
  <si>
    <t>Cadangan tidak jelas dan perlu pengubahsuaian / penambahbaikan besar sebelum diterima</t>
  </si>
  <si>
    <t>Cadangan hampir menepati Kehendak Kerajaan tetapi memerlukan sedikit pengubahsuaian / penambahbaikan sebelum diterima</t>
  </si>
  <si>
    <t>Cadangan pada amnya menepati Kehendak Kerajaan tetapi tiada kelebihan</t>
  </si>
  <si>
    <t>Cadangan menepati Kehendak Kerajaan dan terdapat kelebihan.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</si>
</sst>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_(&quot;RM&quot;* #,##0.00_);_(&quot;RM&quot;* \(#,##0.00\);_(&quot;RM&quot;* &quot;-&quot;??_);_(@_)"/>
    <numFmt numFmtId="170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rgb="FF0070C0"/>
      <name val="Arial"/>
      <family val="2"/>
    </font>
    <font>
      <b/>
      <sz val="8"/>
      <color rgb="FFFF0000"/>
      <name val="Arial"/>
      <family val="2"/>
    </font>
    <font>
      <b/>
      <u/>
      <sz val="12"/>
      <color theme="1"/>
      <name val="Calibri"/>
      <family val="2"/>
      <scheme val="minor"/>
    </font>
    <font>
      <b/>
      <sz val="8"/>
      <color rgb="FF0070C0"/>
      <name val="Arial"/>
      <family val="2"/>
    </font>
    <font>
      <sz val="8"/>
      <color theme="1"/>
      <name val="Arial"/>
      <family val="2"/>
    </font>
    <font>
      <sz val="10"/>
      <color rgb="FF0070C0"/>
      <name val="Arial"/>
      <family val="2"/>
    </font>
    <font>
      <b/>
      <strike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9" fontId="13" fillId="0" borderId="0" applyFont="0" applyFill="0" applyBorder="0" applyAlignment="0" applyProtection="0"/>
    <xf numFmtId="0" fontId="1" fillId="0" borderId="0"/>
  </cellStyleXfs>
  <cellXfs count="333">
    <xf numFmtId="0" fontId="0" fillId="0" borderId="0" xfId="0"/>
    <xf numFmtId="0" fontId="3" fillId="0" borderId="0" xfId="2" applyFont="1" applyFill="1" applyBorder="1"/>
    <xf numFmtId="0" fontId="14" fillId="0" borderId="0" xfId="0" applyFont="1"/>
    <xf numFmtId="0" fontId="4" fillId="0" borderId="0" xfId="2" applyFont="1" applyFill="1" applyBorder="1"/>
    <xf numFmtId="0" fontId="0" fillId="0" borderId="1" xfId="0" applyBorder="1"/>
    <xf numFmtId="0" fontId="0" fillId="0" borderId="2" xfId="0" applyBorder="1"/>
    <xf numFmtId="170" fontId="4" fillId="0" borderId="1" xfId="2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2" applyFont="1" applyFill="1"/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1" fillId="0" borderId="0" xfId="2" applyFill="1" applyAlignment="1">
      <alignment horizontal="center"/>
    </xf>
    <xf numFmtId="0" fontId="1" fillId="0" borderId="0" xfId="2" applyFill="1"/>
    <xf numFmtId="170" fontId="1" fillId="0" borderId="0" xfId="2" applyNumberFormat="1" applyFill="1"/>
    <xf numFmtId="0" fontId="2" fillId="0" borderId="0" xfId="2" applyFont="1" applyFill="1"/>
    <xf numFmtId="0" fontId="2" fillId="0" borderId="0" xfId="2" applyFont="1" applyFill="1" applyAlignment="1">
      <alignment horizontal="left"/>
    </xf>
    <xf numFmtId="0" fontId="1" fillId="0" borderId="5" xfId="2" applyFill="1" applyBorder="1" applyAlignment="1">
      <alignment horizontal="center"/>
    </xf>
    <xf numFmtId="0" fontId="1" fillId="0" borderId="5" xfId="2" applyFill="1" applyBorder="1"/>
    <xf numFmtId="0" fontId="4" fillId="0" borderId="4" xfId="2" applyFont="1" applyFill="1" applyBorder="1"/>
    <xf numFmtId="0" fontId="4" fillId="0" borderId="1" xfId="2" applyFont="1" applyFill="1" applyBorder="1" applyAlignment="1">
      <alignment horizontal="center"/>
    </xf>
    <xf numFmtId="0" fontId="14" fillId="0" borderId="0" xfId="0" applyFont="1" applyFill="1"/>
    <xf numFmtId="170" fontId="4" fillId="0" borderId="6" xfId="2" applyNumberFormat="1" applyFont="1" applyFill="1" applyBorder="1" applyAlignment="1">
      <alignment horizontal="center"/>
    </xf>
    <xf numFmtId="0" fontId="4" fillId="0" borderId="0" xfId="2" applyFont="1" applyFill="1"/>
    <xf numFmtId="0" fontId="4" fillId="0" borderId="7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70" fontId="4" fillId="0" borderId="1" xfId="0" applyNumberFormat="1" applyFont="1" applyFill="1" applyBorder="1" applyAlignment="1">
      <alignment horizontal="center"/>
    </xf>
    <xf numFmtId="170" fontId="3" fillId="0" borderId="6" xfId="2" applyNumberFormat="1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170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170" fontId="3" fillId="0" borderId="7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0" borderId="4" xfId="2" applyFont="1" applyFill="1" applyBorder="1"/>
    <xf numFmtId="0" fontId="3" fillId="0" borderId="4" xfId="2" applyFont="1" applyFill="1" applyBorder="1" applyAlignment="1">
      <alignment horizontal="center"/>
    </xf>
    <xf numFmtId="170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7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0" fontId="4" fillId="0" borderId="10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0" fontId="3" fillId="0" borderId="0" xfId="0" applyNumberFormat="1" applyFont="1" applyFill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3" xfId="2" applyFont="1" applyFill="1" applyBorder="1"/>
    <xf numFmtId="0" fontId="3" fillId="0" borderId="10" xfId="2" applyFont="1" applyFill="1" applyBorder="1"/>
    <xf numFmtId="170" fontId="3" fillId="0" borderId="3" xfId="2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70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11" xfId="2" applyFont="1" applyFill="1" applyBorder="1"/>
    <xf numFmtId="0" fontId="3" fillId="0" borderId="5" xfId="2" applyFont="1" applyFill="1" applyBorder="1"/>
    <xf numFmtId="0" fontId="3" fillId="0" borderId="12" xfId="2" applyFont="1" applyFill="1" applyBorder="1"/>
    <xf numFmtId="0" fontId="3" fillId="0" borderId="2" xfId="0" applyFont="1" applyFill="1" applyBorder="1" applyAlignment="1">
      <alignment horizontal="center"/>
    </xf>
    <xf numFmtId="170" fontId="3" fillId="0" borderId="2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70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13" xfId="2" applyFont="1" applyFill="1" applyBorder="1"/>
    <xf numFmtId="0" fontId="3" fillId="0" borderId="2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170" fontId="4" fillId="0" borderId="12" xfId="0" applyNumberFormat="1" applyFont="1" applyFill="1" applyBorder="1" applyAlignment="1">
      <alignment horizontal="center"/>
    </xf>
    <xf numFmtId="0" fontId="15" fillId="0" borderId="0" xfId="2" applyFont="1" applyFill="1"/>
    <xf numFmtId="170" fontId="3" fillId="0" borderId="10" xfId="2" applyNumberFormat="1" applyFont="1" applyFill="1" applyBorder="1" applyAlignment="1">
      <alignment horizontal="center"/>
    </xf>
    <xf numFmtId="170" fontId="3" fillId="0" borderId="5" xfId="2" applyNumberFormat="1" applyFont="1" applyFill="1" applyBorder="1" applyAlignment="1">
      <alignment horizontal="center"/>
    </xf>
    <xf numFmtId="0" fontId="3" fillId="0" borderId="6" xfId="2" applyFont="1" applyFill="1" applyBorder="1"/>
    <xf numFmtId="0" fontId="5" fillId="0" borderId="4" xfId="2" applyFont="1" applyFill="1" applyBorder="1" applyAlignment="1">
      <alignment horizontal="center"/>
    </xf>
    <xf numFmtId="170" fontId="4" fillId="0" borderId="4" xfId="2" applyNumberFormat="1" applyFont="1" applyFill="1" applyBorder="1" applyAlignment="1">
      <alignment horizontal="center"/>
    </xf>
    <xf numFmtId="0" fontId="4" fillId="0" borderId="10" xfId="2" applyFont="1" applyFill="1" applyBorder="1"/>
    <xf numFmtId="170" fontId="3" fillId="0" borderId="0" xfId="2" applyNumberFormat="1" applyFont="1" applyFill="1" applyBorder="1" applyAlignment="1">
      <alignment horizontal="center"/>
    </xf>
    <xf numFmtId="170" fontId="3" fillId="0" borderId="7" xfId="2" applyNumberFormat="1" applyFont="1" applyFill="1" applyBorder="1" applyAlignment="1">
      <alignment horizontal="center"/>
    </xf>
    <xf numFmtId="170" fontId="3" fillId="0" borderId="8" xfId="2" applyNumberFormat="1" applyFont="1" applyFill="1" applyBorder="1" applyAlignment="1">
      <alignment horizontal="center"/>
    </xf>
    <xf numFmtId="170" fontId="3" fillId="0" borderId="2" xfId="2" applyNumberFormat="1" applyFont="1" applyFill="1" applyBorder="1" applyAlignment="1">
      <alignment horizontal="center"/>
    </xf>
    <xf numFmtId="0" fontId="16" fillId="0" borderId="0" xfId="2" applyFont="1" applyFill="1" applyBorder="1"/>
    <xf numFmtId="0" fontId="16" fillId="0" borderId="13" xfId="2" applyFont="1" applyFill="1" applyBorder="1"/>
    <xf numFmtId="0" fontId="1" fillId="0" borderId="13" xfId="2" applyFill="1" applyBorder="1"/>
    <xf numFmtId="37" fontId="3" fillId="0" borderId="7" xfId="1" applyNumberFormat="1" applyFont="1" applyFill="1" applyBorder="1" applyAlignment="1">
      <alignment horizontal="center"/>
    </xf>
    <xf numFmtId="0" fontId="17" fillId="0" borderId="3" xfId="2" applyFont="1" applyFill="1" applyBorder="1"/>
    <xf numFmtId="0" fontId="17" fillId="0" borderId="4" xfId="2" applyFont="1" applyFill="1" applyBorder="1"/>
    <xf numFmtId="0" fontId="17" fillId="0" borderId="10" xfId="2" applyFont="1" applyFill="1" applyBorder="1"/>
    <xf numFmtId="0" fontId="4" fillId="2" borderId="4" xfId="2" applyFont="1" applyFill="1" applyBorder="1"/>
    <xf numFmtId="0" fontId="4" fillId="2" borderId="1" xfId="2" applyFont="1" applyFill="1" applyBorder="1" applyAlignment="1">
      <alignment horizontal="center"/>
    </xf>
    <xf numFmtId="170" fontId="4" fillId="2" borderId="1" xfId="2" applyNumberFormat="1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170" fontId="4" fillId="2" borderId="10" xfId="0" applyNumberFormat="1" applyFont="1" applyFill="1" applyBorder="1" applyAlignment="1">
      <alignment horizontal="center"/>
    </xf>
    <xf numFmtId="170" fontId="3" fillId="2" borderId="8" xfId="0" applyNumberFormat="1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/>
    <xf numFmtId="0" fontId="3" fillId="2" borderId="4" xfId="2" applyFont="1" applyFill="1" applyBorder="1" applyAlignment="1">
      <alignment horizontal="center"/>
    </xf>
    <xf numFmtId="170" fontId="3" fillId="2" borderId="4" xfId="0" applyNumberFormat="1" applyFont="1" applyFill="1" applyBorder="1" applyAlignment="1">
      <alignment horizontal="center"/>
    </xf>
    <xf numFmtId="0" fontId="18" fillId="2" borderId="3" xfId="2" applyFont="1" applyFill="1" applyBorder="1"/>
    <xf numFmtId="0" fontId="15" fillId="2" borderId="4" xfId="2" applyFont="1" applyFill="1" applyBorder="1"/>
    <xf numFmtId="0" fontId="15" fillId="2" borderId="10" xfId="2" applyFont="1" applyFill="1" applyBorder="1"/>
    <xf numFmtId="2" fontId="3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/>
    <xf numFmtId="0" fontId="14" fillId="3" borderId="3" xfId="0" quotePrefix="1" applyFont="1" applyFill="1" applyBorder="1" applyAlignment="1">
      <alignment horizontal="center" vertical="center"/>
    </xf>
    <xf numFmtId="0" fontId="14" fillId="3" borderId="1" xfId="0" quotePrefix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70" fontId="14" fillId="0" borderId="1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7" fillId="0" borderId="0" xfId="2" applyFont="1" applyFill="1" applyBorder="1" applyAlignment="1"/>
    <xf numFmtId="0" fontId="17" fillId="0" borderId="13" xfId="2" applyFont="1" applyFill="1" applyBorder="1" applyAlignment="1"/>
    <xf numFmtId="0" fontId="15" fillId="0" borderId="6" xfId="2" applyFont="1" applyFill="1" applyBorder="1"/>
    <xf numFmtId="0" fontId="15" fillId="0" borderId="13" xfId="2" applyFont="1" applyFill="1" applyBorder="1"/>
    <xf numFmtId="0" fontId="20" fillId="0" borderId="0" xfId="2" applyFont="1" applyFill="1" applyBorder="1"/>
    <xf numFmtId="0" fontId="17" fillId="0" borderId="0" xfId="2" applyFont="1" applyFill="1"/>
    <xf numFmtId="0" fontId="18" fillId="0" borderId="3" xfId="2" applyFont="1" applyFill="1" applyBorder="1"/>
    <xf numFmtId="0" fontId="15" fillId="0" borderId="5" xfId="2" applyFont="1" applyFill="1" applyBorder="1"/>
    <xf numFmtId="0" fontId="15" fillId="0" borderId="12" xfId="2" applyFont="1" applyFill="1" applyBorder="1"/>
    <xf numFmtId="0" fontId="17" fillId="0" borderId="6" xfId="2" applyFont="1" applyFill="1" applyBorder="1"/>
    <xf numFmtId="0" fontId="17" fillId="0" borderId="13" xfId="2" applyFont="1" applyFill="1" applyBorder="1"/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18" fillId="0" borderId="6" xfId="2" applyFont="1" applyFill="1" applyBorder="1"/>
    <xf numFmtId="0" fontId="17" fillId="0" borderId="6" xfId="2" applyFont="1" applyFill="1" applyBorder="1"/>
    <xf numFmtId="0" fontId="0" fillId="0" borderId="9" xfId="0" applyBorder="1"/>
    <xf numFmtId="0" fontId="14" fillId="0" borderId="8" xfId="0" applyFont="1" applyFill="1" applyBorder="1" applyAlignment="1">
      <alignment horizontal="left" vertical="center" wrapText="1"/>
    </xf>
    <xf numFmtId="170" fontId="14" fillId="0" borderId="8" xfId="0" applyNumberFormat="1" applyFont="1" applyBorder="1" applyAlignment="1">
      <alignment horizontal="center"/>
    </xf>
    <xf numFmtId="0" fontId="0" fillId="0" borderId="11" xfId="0" applyBorder="1"/>
    <xf numFmtId="0" fontId="14" fillId="0" borderId="2" xfId="0" applyFont="1" applyFill="1" applyBorder="1" applyAlignment="1">
      <alignment horizontal="left" vertical="center" wrapText="1"/>
    </xf>
    <xf numFmtId="0" fontId="17" fillId="0" borderId="6" xfId="2" applyFont="1" applyFill="1" applyBorder="1"/>
    <xf numFmtId="0" fontId="4" fillId="2" borderId="3" xfId="2" applyFont="1" applyFill="1" applyBorder="1" applyAlignment="1">
      <alignment horizontal="center"/>
    </xf>
    <xf numFmtId="0" fontId="15" fillId="0" borderId="0" xfId="2" applyFont="1" applyFill="1" applyBorder="1"/>
    <xf numFmtId="0" fontId="15" fillId="0" borderId="4" xfId="2" applyFont="1" applyFill="1" applyBorder="1"/>
    <xf numFmtId="0" fontId="15" fillId="0" borderId="10" xfId="2" applyFont="1" applyFill="1" applyBorder="1"/>
    <xf numFmtId="0" fontId="20" fillId="0" borderId="9" xfId="2" applyFont="1" applyFill="1" applyBorder="1"/>
    <xf numFmtId="0" fontId="4" fillId="2" borderId="3" xfId="2" applyFont="1" applyFill="1" applyBorder="1" applyAlignment="1">
      <alignment horizontal="center"/>
    </xf>
    <xf numFmtId="0" fontId="17" fillId="0" borderId="6" xfId="2" applyFont="1" applyFill="1" applyBorder="1"/>
    <xf numFmtId="0" fontId="17" fillId="0" borderId="0" xfId="2" applyFont="1" applyFill="1" applyBorder="1"/>
    <xf numFmtId="0" fontId="17" fillId="0" borderId="13" xfId="2" applyFont="1" applyFill="1" applyBorder="1"/>
    <xf numFmtId="0" fontId="17" fillId="0" borderId="6" xfId="0" applyFont="1" applyFill="1" applyBorder="1"/>
    <xf numFmtId="0" fontId="17" fillId="0" borderId="9" xfId="2" applyFont="1" applyFill="1" applyBorder="1"/>
    <xf numFmtId="0" fontId="3" fillId="0" borderId="14" xfId="2" applyFont="1" applyFill="1" applyBorder="1"/>
    <xf numFmtId="0" fontId="3" fillId="0" borderId="15" xfId="2" applyFont="1" applyFill="1" applyBorder="1"/>
    <xf numFmtId="170" fontId="3" fillId="4" borderId="6" xfId="2" applyNumberFormat="1" applyFont="1" applyFill="1" applyBorder="1" applyAlignment="1">
      <alignment horizontal="center"/>
    </xf>
    <xf numFmtId="0" fontId="3" fillId="4" borderId="0" xfId="2" applyFont="1" applyFill="1"/>
    <xf numFmtId="0" fontId="3" fillId="4" borderId="0" xfId="2" quotePrefix="1" applyFont="1" applyFill="1"/>
    <xf numFmtId="0" fontId="3" fillId="0" borderId="0" xfId="2" quotePrefix="1" applyFont="1" applyFill="1"/>
    <xf numFmtId="0" fontId="3" fillId="0" borderId="0" xfId="2" quotePrefix="1" applyFont="1" applyFill="1" applyAlignment="1">
      <alignment wrapText="1"/>
    </xf>
    <xf numFmtId="0" fontId="4" fillId="0" borderId="4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170" fontId="3" fillId="0" borderId="6" xfId="2" applyNumberFormat="1" applyFont="1" applyFill="1" applyBorder="1" applyAlignment="1">
      <alignment horizontal="center" vertical="center"/>
    </xf>
    <xf numFmtId="0" fontId="3" fillId="4" borderId="0" xfId="2" quotePrefix="1" applyFont="1" applyFill="1" applyBorder="1"/>
    <xf numFmtId="0" fontId="3" fillId="4" borderId="0" xfId="2" applyFont="1" applyFill="1" applyAlignment="1">
      <alignment vertical="center"/>
    </xf>
    <xf numFmtId="0" fontId="3" fillId="0" borderId="6" xfId="0" applyFont="1" applyFill="1" applyBorder="1"/>
    <xf numFmtId="0" fontId="21" fillId="0" borderId="0" xfId="0" applyFont="1" applyAlignment="1">
      <alignment vertical="center"/>
    </xf>
    <xf numFmtId="0" fontId="3" fillId="0" borderId="6" xfId="2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17" fillId="0" borderId="13" xfId="2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6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8" fillId="0" borderId="6" xfId="2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2" fillId="0" borderId="13" xfId="2" applyFont="1" applyFill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7" fillId="0" borderId="6" xfId="0" applyFont="1" applyFill="1" applyBorder="1"/>
    <xf numFmtId="0" fontId="17" fillId="0" borderId="6" xfId="0" applyFont="1" applyFill="1" applyBorder="1" applyAlignment="1">
      <alignment wrapText="1"/>
    </xf>
    <xf numFmtId="0" fontId="17" fillId="0" borderId="6" xfId="2" applyFont="1" applyFill="1" applyBorder="1" applyAlignment="1">
      <alignment wrapText="1"/>
    </xf>
    <xf numFmtId="0" fontId="14" fillId="3" borderId="9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17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0" fontId="3" fillId="0" borderId="7" xfId="2" applyNumberFormat="1" applyFont="1" applyFill="1" applyBorder="1" applyAlignment="1">
      <alignment horizontal="center" vertical="center"/>
    </xf>
    <xf numFmtId="170" fontId="3" fillId="0" borderId="8" xfId="0" applyNumberFormat="1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1" fontId="3" fillId="2" borderId="7" xfId="2" applyNumberFormat="1" applyFont="1" applyFill="1" applyBorder="1" applyAlignment="1">
      <alignment horizontal="center" vertical="center"/>
    </xf>
    <xf numFmtId="170" fontId="3" fillId="2" borderId="7" xfId="0" applyNumberFormat="1" applyFont="1" applyFill="1" applyBorder="1" applyAlignment="1">
      <alignment horizontal="center" vertical="center"/>
    </xf>
    <xf numFmtId="170" fontId="3" fillId="0" borderId="2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top" wrapText="1"/>
    </xf>
    <xf numFmtId="2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21" xfId="2" applyFont="1" applyFill="1" applyBorder="1"/>
    <xf numFmtId="0" fontId="0" fillId="0" borderId="21" xfId="0" applyBorder="1"/>
    <xf numFmtId="2" fontId="0" fillId="0" borderId="1" xfId="0" applyNumberFormat="1" applyBorder="1"/>
    <xf numFmtId="0" fontId="0" fillId="0" borderId="22" xfId="0" applyBorder="1"/>
    <xf numFmtId="2" fontId="0" fillId="0" borderId="23" xfId="0" applyNumberFormat="1" applyBorder="1"/>
    <xf numFmtId="4" fontId="0" fillId="3" borderId="17" xfId="0" applyNumberFormat="1" applyFill="1" applyBorder="1"/>
    <xf numFmtId="2" fontId="0" fillId="3" borderId="18" xfId="0" applyNumberFormat="1" applyFill="1" applyBorder="1"/>
    <xf numFmtId="4" fontId="0" fillId="3" borderId="19" xfId="0" applyNumberFormat="1" applyFill="1" applyBorder="1"/>
    <xf numFmtId="4" fontId="0" fillId="0" borderId="4" xfId="0" applyNumberFormat="1" applyFill="1" applyBorder="1"/>
    <xf numFmtId="0" fontId="0" fillId="0" borderId="24" xfId="0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Alignment="1"/>
    <xf numFmtId="170" fontId="4" fillId="5" borderId="1" xfId="2" applyNumberFormat="1" applyFont="1" applyFill="1" applyBorder="1" applyAlignment="1">
      <alignment horizontal="center"/>
    </xf>
    <xf numFmtId="0" fontId="4" fillId="5" borderId="4" xfId="2" applyFont="1" applyFill="1" applyBorder="1"/>
    <xf numFmtId="0" fontId="3" fillId="5" borderId="1" xfId="2" applyFont="1" applyFill="1" applyBorder="1" applyAlignment="1">
      <alignment horizontal="center"/>
    </xf>
    <xf numFmtId="170" fontId="3" fillId="5" borderId="7" xfId="2" applyNumberFormat="1" applyFont="1" applyFill="1" applyBorder="1" applyAlignment="1">
      <alignment horizontal="center" vertical="center"/>
    </xf>
    <xf numFmtId="0" fontId="3" fillId="5" borderId="0" xfId="2" applyFont="1" applyFill="1"/>
    <xf numFmtId="0" fontId="3" fillId="5" borderId="6" xfId="2" applyFont="1" applyFill="1" applyBorder="1" applyAlignment="1">
      <alignment horizontal="center"/>
    </xf>
    <xf numFmtId="0" fontId="3" fillId="5" borderId="0" xfId="2" quotePrefix="1" applyFont="1" applyFill="1" applyBorder="1"/>
    <xf numFmtId="0" fontId="3" fillId="5" borderId="7" xfId="2" applyFont="1" applyFill="1" applyBorder="1" applyAlignment="1">
      <alignment horizontal="center"/>
    </xf>
    <xf numFmtId="0" fontId="3" fillId="5" borderId="0" xfId="2" quotePrefix="1" applyFont="1" applyFill="1"/>
    <xf numFmtId="0" fontId="3" fillId="5" borderId="7" xfId="2" quotePrefix="1" applyFont="1" applyFill="1" applyBorder="1" applyAlignment="1">
      <alignment horizontal="center"/>
    </xf>
    <xf numFmtId="0" fontId="3" fillId="5" borderId="0" xfId="2" quotePrefix="1" applyFont="1" applyFill="1" applyAlignment="1">
      <alignment vertical="center"/>
    </xf>
    <xf numFmtId="0" fontId="3" fillId="5" borderId="0" xfId="2" applyFont="1" applyFill="1" applyAlignment="1">
      <alignment vertical="center"/>
    </xf>
    <xf numFmtId="170" fontId="3" fillId="5" borderId="7" xfId="2" applyNumberFormat="1" applyFont="1" applyFill="1" applyBorder="1" applyAlignment="1">
      <alignment horizontal="center"/>
    </xf>
    <xf numFmtId="170" fontId="3" fillId="5" borderId="2" xfId="2" applyNumberFormat="1" applyFont="1" applyFill="1" applyBorder="1" applyAlignment="1">
      <alignment horizontal="center" vertical="center"/>
    </xf>
    <xf numFmtId="0" fontId="3" fillId="5" borderId="0" xfId="2" quotePrefix="1" applyFont="1" applyFill="1" applyBorder="1" applyAlignment="1">
      <alignment vertical="center"/>
    </xf>
    <xf numFmtId="0" fontId="3" fillId="5" borderId="7" xfId="2" applyFont="1" applyFill="1" applyBorder="1" applyAlignment="1">
      <alignment horizontal="center" vertical="center"/>
    </xf>
    <xf numFmtId="0" fontId="3" fillId="5" borderId="7" xfId="2" quotePrefix="1" applyFont="1" applyFill="1" applyBorder="1" applyAlignment="1">
      <alignment horizontal="center" vertical="center"/>
    </xf>
    <xf numFmtId="170" fontId="3" fillId="5" borderId="2" xfId="2" applyNumberFormat="1" applyFont="1" applyFill="1" applyBorder="1" applyAlignment="1">
      <alignment horizontal="center"/>
    </xf>
    <xf numFmtId="170" fontId="4" fillId="5" borderId="1" xfId="2" applyNumberFormat="1" applyFont="1" applyFill="1" applyBorder="1" applyAlignment="1">
      <alignment horizontal="center" vertical="center"/>
    </xf>
    <xf numFmtId="0" fontId="4" fillId="5" borderId="4" xfId="2" applyFont="1" applyFill="1" applyBorder="1" applyAlignment="1">
      <alignment vertical="center"/>
    </xf>
    <xf numFmtId="0" fontId="3" fillId="5" borderId="1" xfId="2" applyFont="1" applyFill="1" applyBorder="1" applyAlignment="1">
      <alignment horizontal="center" vertical="center"/>
    </xf>
    <xf numFmtId="0" fontId="3" fillId="5" borderId="0" xfId="2" applyFont="1" applyFill="1" applyBorder="1" applyAlignment="1">
      <alignment vertical="center"/>
    </xf>
    <xf numFmtId="0" fontId="3" fillId="5" borderId="5" xfId="2" applyFont="1" applyFill="1" applyBorder="1" applyAlignment="1">
      <alignment vertical="center"/>
    </xf>
    <xf numFmtId="0" fontId="3" fillId="5" borderId="2" xfId="2" applyFon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5" borderId="1" xfId="2" applyFont="1" applyFill="1" applyBorder="1"/>
    <xf numFmtId="170" fontId="0" fillId="0" borderId="1" xfId="0" applyNumberFormat="1" applyFont="1" applyFill="1" applyBorder="1" applyAlignment="1">
      <alignment horizontal="center"/>
    </xf>
    <xf numFmtId="170" fontId="0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4" fillId="0" borderId="25" xfId="2" applyFont="1" applyFill="1" applyBorder="1"/>
    <xf numFmtId="1" fontId="3" fillId="6" borderId="7" xfId="2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4" fontId="27" fillId="6" borderId="28" xfId="0" applyNumberFormat="1" applyFont="1" applyFill="1" applyBorder="1"/>
    <xf numFmtId="4" fontId="27" fillId="6" borderId="4" xfId="0" applyNumberFormat="1" applyFont="1" applyFill="1" applyBorder="1"/>
    <xf numFmtId="0" fontId="27" fillId="6" borderId="29" xfId="0" applyFont="1" applyFill="1" applyBorder="1" applyAlignment="1">
      <alignment horizontal="center"/>
    </xf>
    <xf numFmtId="0" fontId="27" fillId="6" borderId="24" xfId="0" applyFont="1" applyFill="1" applyBorder="1" applyAlignment="1">
      <alignment horizontal="center"/>
    </xf>
    <xf numFmtId="0" fontId="4" fillId="3" borderId="26" xfId="2" applyFont="1" applyFill="1" applyBorder="1" applyAlignment="1">
      <alignment horizontal="center"/>
    </xf>
    <xf numFmtId="0" fontId="4" fillId="3" borderId="27" xfId="2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20" fillId="0" borderId="9" xfId="2" applyFont="1" applyFill="1" applyBorder="1" applyAlignment="1">
      <alignment wrapText="1"/>
    </xf>
    <xf numFmtId="0" fontId="20" fillId="0" borderId="14" xfId="2" applyFont="1" applyFill="1" applyBorder="1" applyAlignment="1">
      <alignment wrapText="1"/>
    </xf>
    <xf numFmtId="0" fontId="20" fillId="0" borderId="15" xfId="2" applyFont="1" applyFill="1" applyBorder="1" applyAlignment="1">
      <alignment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13" xfId="2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left" wrapText="1"/>
    </xf>
    <xf numFmtId="0" fontId="17" fillId="0" borderId="0" xfId="2" applyFont="1" applyFill="1" applyBorder="1" applyAlignment="1">
      <alignment horizontal="left" wrapText="1"/>
    </xf>
    <xf numFmtId="0" fontId="17" fillId="0" borderId="13" xfId="2" applyFont="1" applyFill="1" applyBorder="1" applyAlignment="1">
      <alignment horizontal="left" wrapText="1"/>
    </xf>
    <xf numFmtId="0" fontId="17" fillId="0" borderId="9" xfId="2" applyFont="1" applyFill="1" applyBorder="1" applyAlignment="1">
      <alignment wrapText="1"/>
    </xf>
    <xf numFmtId="0" fontId="17" fillId="0" borderId="14" xfId="2" applyFont="1" applyFill="1" applyBorder="1" applyAlignment="1">
      <alignment wrapText="1"/>
    </xf>
    <xf numFmtId="0" fontId="17" fillId="0" borderId="15" xfId="2" applyFont="1" applyFill="1" applyBorder="1" applyAlignment="1">
      <alignment wrapText="1"/>
    </xf>
    <xf numFmtId="0" fontId="17" fillId="0" borderId="9" xfId="2" applyFont="1" applyFill="1" applyBorder="1" applyAlignment="1">
      <alignment horizontal="left" wrapText="1"/>
    </xf>
    <xf numFmtId="0" fontId="17" fillId="0" borderId="14" xfId="2" applyFont="1" applyFill="1" applyBorder="1" applyAlignment="1">
      <alignment horizontal="left" wrapText="1"/>
    </xf>
    <xf numFmtId="0" fontId="17" fillId="0" borderId="15" xfId="2" applyFont="1" applyFill="1" applyBorder="1" applyAlignment="1">
      <alignment horizontal="left" wrapText="1"/>
    </xf>
    <xf numFmtId="0" fontId="3" fillId="0" borderId="6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17" fillId="0" borderId="6" xfId="2" applyFont="1" applyFill="1" applyBorder="1"/>
    <xf numFmtId="0" fontId="17" fillId="0" borderId="0" xfId="2" applyFont="1" applyFill="1" applyBorder="1"/>
    <xf numFmtId="0" fontId="17" fillId="0" borderId="13" xfId="2" applyFont="1" applyFill="1" applyBorder="1"/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13" xfId="0" applyFont="1" applyFill="1" applyBorder="1"/>
    <xf numFmtId="0" fontId="17" fillId="0" borderId="6" xfId="0" applyFont="1" applyFill="1" applyBorder="1"/>
    <xf numFmtId="0" fontId="17" fillId="0" borderId="0" xfId="0" applyFont="1" applyFill="1" applyBorder="1"/>
    <xf numFmtId="0" fontId="17" fillId="0" borderId="13" xfId="0" applyFont="1" applyFill="1" applyBorder="1"/>
    <xf numFmtId="0" fontId="17" fillId="0" borderId="6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13" xfId="0" applyFont="1" applyFill="1" applyBorder="1" applyAlignment="1">
      <alignment wrapText="1"/>
    </xf>
    <xf numFmtId="0" fontId="18" fillId="0" borderId="11" xfId="2" applyFont="1" applyFill="1" applyBorder="1"/>
    <xf numFmtId="0" fontId="18" fillId="0" borderId="5" xfId="2" applyFont="1" applyFill="1" applyBorder="1"/>
    <xf numFmtId="0" fontId="18" fillId="0" borderId="12" xfId="2" applyFont="1" applyFill="1" applyBorder="1"/>
    <xf numFmtId="0" fontId="17" fillId="0" borderId="6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9" xfId="2" applyFont="1" applyFill="1" applyBorder="1"/>
    <xf numFmtId="0" fontId="17" fillId="0" borderId="14" xfId="2" applyFont="1" applyFill="1" applyBorder="1"/>
    <xf numFmtId="0" fontId="17" fillId="0" borderId="15" xfId="2" applyFont="1" applyFill="1" applyBorder="1"/>
    <xf numFmtId="0" fontId="2" fillId="0" borderId="0" xfId="2" applyFont="1" applyFill="1" applyAlignment="1">
      <alignment horizontal="left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10" xfId="2" applyFont="1" applyFill="1" applyBorder="1" applyAlignment="1">
      <alignment horizontal="center"/>
    </xf>
    <xf numFmtId="0" fontId="3" fillId="0" borderId="9" xfId="2" applyFont="1" applyFill="1" applyBorder="1"/>
    <xf numFmtId="0" fontId="3" fillId="0" borderId="14" xfId="2" applyFont="1" applyFill="1" applyBorder="1"/>
    <xf numFmtId="0" fontId="3" fillId="0" borderId="15" xfId="2" applyFont="1" applyFill="1" applyBorder="1"/>
    <xf numFmtId="0" fontId="25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170" fontId="14" fillId="0" borderId="8" xfId="0" applyNumberFormat="1" applyFont="1" applyBorder="1" applyAlignment="1">
      <alignment horizontal="center"/>
    </xf>
    <xf numFmtId="170" fontId="14" fillId="0" borderId="2" xfId="0" applyNumberFormat="1" applyFont="1" applyBorder="1" applyAlignment="1">
      <alignment horizont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3">
    <cellStyle name="Currency" xfId="1" builtinId="4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0"/>
  <sheetViews>
    <sheetView workbookViewId="0">
      <selection activeCell="G4" sqref="G4"/>
    </sheetView>
  </sheetViews>
  <sheetFormatPr defaultRowHeight="15" x14ac:dyDescent="0.25"/>
  <cols>
    <col min="1" max="1" width="7" customWidth="1"/>
    <col min="2" max="2" width="35.85546875" bestFit="1" customWidth="1"/>
    <col min="3" max="3" width="20.42578125" customWidth="1"/>
    <col min="4" max="4" width="14.7109375" customWidth="1"/>
    <col min="5" max="5" width="12.28515625" customWidth="1"/>
  </cols>
  <sheetData>
    <row r="1" spans="1:5" x14ac:dyDescent="0.25">
      <c r="A1" s="248" t="s">
        <v>144</v>
      </c>
      <c r="B1" s="248"/>
      <c r="C1" s="248"/>
      <c r="D1" s="248"/>
      <c r="E1" s="248"/>
    </row>
    <row r="2" spans="1:5" ht="15.75" thickBot="1" x14ac:dyDescent="0.3"/>
    <row r="3" spans="1:5" ht="30.75" thickBot="1" x14ac:dyDescent="0.3">
      <c r="A3" s="185" t="s">
        <v>132</v>
      </c>
      <c r="B3" s="185" t="s">
        <v>0</v>
      </c>
      <c r="C3" s="186" t="s">
        <v>133</v>
      </c>
      <c r="D3" s="187" t="s">
        <v>134</v>
      </c>
      <c r="E3" s="188" t="s">
        <v>135</v>
      </c>
    </row>
    <row r="4" spans="1:5" x14ac:dyDescent="0.25">
      <c r="A4" s="236">
        <v>1</v>
      </c>
      <c r="B4" s="238" t="s">
        <v>137</v>
      </c>
      <c r="C4" s="242">
        <v>5462899.9000000004</v>
      </c>
      <c r="D4" s="189">
        <f>(C4/C20)*100</f>
        <v>49.770874401548483</v>
      </c>
      <c r="E4" s="244">
        <v>50</v>
      </c>
    </row>
    <row r="5" spans="1:5" x14ac:dyDescent="0.25">
      <c r="A5" s="237">
        <v>2</v>
      </c>
      <c r="B5" s="192" t="s">
        <v>42</v>
      </c>
      <c r="C5" s="243">
        <v>350000</v>
      </c>
      <c r="D5" s="191">
        <f>(C5/C20)*100</f>
        <v>3.1887470683001102</v>
      </c>
      <c r="E5" s="245">
        <v>3</v>
      </c>
    </row>
    <row r="6" spans="1:5" x14ac:dyDescent="0.25">
      <c r="A6" s="237">
        <v>3</v>
      </c>
      <c r="B6" s="192" t="s">
        <v>43</v>
      </c>
      <c r="C6" s="243">
        <v>2357198</v>
      </c>
      <c r="D6" s="191">
        <f>(C6/C20)*100</f>
        <v>21.475737748293955</v>
      </c>
      <c r="E6" s="245">
        <v>21</v>
      </c>
    </row>
    <row r="7" spans="1:5" x14ac:dyDescent="0.25">
      <c r="A7" s="237">
        <v>4</v>
      </c>
      <c r="B7" s="192" t="s">
        <v>26</v>
      </c>
      <c r="C7" s="243">
        <v>450000</v>
      </c>
      <c r="D7" s="191">
        <f>(C7/C20)*100</f>
        <v>4.0998176592429996</v>
      </c>
      <c r="E7" s="245">
        <v>4</v>
      </c>
    </row>
    <row r="8" spans="1:5" x14ac:dyDescent="0.25">
      <c r="A8" s="237">
        <v>5</v>
      </c>
      <c r="B8" s="192" t="s">
        <v>47</v>
      </c>
      <c r="C8" s="243">
        <v>206000</v>
      </c>
      <c r="D8" s="191">
        <f>(C8/C20)*100</f>
        <v>1.8768054173423507</v>
      </c>
      <c r="E8" s="245">
        <v>2</v>
      </c>
    </row>
    <row r="9" spans="1:5" x14ac:dyDescent="0.25">
      <c r="A9" s="237">
        <v>6</v>
      </c>
      <c r="B9" s="192" t="s">
        <v>17</v>
      </c>
      <c r="C9" s="243">
        <v>550000</v>
      </c>
      <c r="D9" s="191">
        <f>(C9/C20)*100</f>
        <v>5.0108882501858885</v>
      </c>
      <c r="E9" s="245">
        <v>5</v>
      </c>
    </row>
    <row r="10" spans="1:5" x14ac:dyDescent="0.25">
      <c r="A10" s="237">
        <v>7</v>
      </c>
      <c r="B10" s="192" t="s">
        <v>96</v>
      </c>
      <c r="C10" s="243">
        <v>400000</v>
      </c>
      <c r="D10" s="191">
        <f>(C10/C20)*100</f>
        <v>3.6442823637715547</v>
      </c>
      <c r="E10" s="245">
        <v>4</v>
      </c>
    </row>
    <row r="11" spans="1:5" x14ac:dyDescent="0.25">
      <c r="A11" s="237">
        <v>8</v>
      </c>
      <c r="B11" s="192" t="s">
        <v>97</v>
      </c>
      <c r="C11" s="243">
        <v>300000</v>
      </c>
      <c r="D11" s="191">
        <f>(C11/C20)*100</f>
        <v>2.7332117728286658</v>
      </c>
      <c r="E11" s="245">
        <v>3</v>
      </c>
    </row>
    <row r="12" spans="1:5" x14ac:dyDescent="0.25">
      <c r="A12" s="237">
        <v>9</v>
      </c>
      <c r="B12" s="192" t="s">
        <v>98</v>
      </c>
      <c r="C12" s="243">
        <v>250000</v>
      </c>
      <c r="D12" s="191">
        <f>(C12/C20)*100</f>
        <v>2.2776764773572218</v>
      </c>
      <c r="E12" s="245">
        <v>2</v>
      </c>
    </row>
    <row r="13" spans="1:5" x14ac:dyDescent="0.25">
      <c r="A13" s="237">
        <v>10</v>
      </c>
      <c r="B13" s="192" t="s">
        <v>99</v>
      </c>
      <c r="C13" s="243">
        <v>300000</v>
      </c>
      <c r="D13" s="191">
        <f>(C13/C20)*100</f>
        <v>2.7332117728286658</v>
      </c>
      <c r="E13" s="245">
        <v>3</v>
      </c>
    </row>
    <row r="14" spans="1:5" x14ac:dyDescent="0.25">
      <c r="A14" s="237">
        <v>11</v>
      </c>
      <c r="B14" s="192" t="s">
        <v>129</v>
      </c>
      <c r="C14" s="243">
        <v>150000</v>
      </c>
      <c r="D14" s="191">
        <f>(C14/C20)*100</f>
        <v>1.3666058864143329</v>
      </c>
      <c r="E14" s="245">
        <v>1</v>
      </c>
    </row>
    <row r="15" spans="1:5" x14ac:dyDescent="0.25">
      <c r="A15" s="237">
        <v>12</v>
      </c>
      <c r="B15" s="192" t="s">
        <v>100</v>
      </c>
      <c r="C15" s="243">
        <v>200000</v>
      </c>
      <c r="D15" s="191">
        <f>(C15/C20)*100</f>
        <v>1.8221411818857773</v>
      </c>
      <c r="E15" s="245">
        <v>2</v>
      </c>
    </row>
    <row r="16" spans="1:5" x14ac:dyDescent="0.25">
      <c r="A16" s="190">
        <v>13</v>
      </c>
      <c r="B16" s="192"/>
      <c r="C16" s="200"/>
      <c r="D16" s="191"/>
      <c r="E16" s="201"/>
    </row>
    <row r="17" spans="1:5" x14ac:dyDescent="0.25">
      <c r="A17" s="190">
        <v>14</v>
      </c>
      <c r="B17" s="192"/>
      <c r="C17" s="200"/>
      <c r="D17" s="191"/>
      <c r="E17" s="201"/>
    </row>
    <row r="18" spans="1:5" x14ac:dyDescent="0.25">
      <c r="A18" s="190">
        <v>15</v>
      </c>
      <c r="B18" s="193"/>
      <c r="C18" s="200"/>
      <c r="D18" s="194"/>
      <c r="E18" s="201"/>
    </row>
    <row r="19" spans="1:5" ht="15.75" thickBot="1" x14ac:dyDescent="0.3">
      <c r="A19" s="190">
        <v>16</v>
      </c>
      <c r="B19" s="195"/>
      <c r="C19" s="200"/>
      <c r="D19" s="196"/>
      <c r="E19" s="201"/>
    </row>
    <row r="20" spans="1:5" ht="15.75" thickBot="1" x14ac:dyDescent="0.3">
      <c r="A20" s="246" t="s">
        <v>136</v>
      </c>
      <c r="B20" s="247"/>
      <c r="C20" s="197">
        <f>SUM(C4:C15)</f>
        <v>10976097.9</v>
      </c>
      <c r="D20" s="198">
        <f>SUM(D4:D15)</f>
        <v>100.00000000000001</v>
      </c>
      <c r="E20" s="199">
        <f>SUM(E4:E15)</f>
        <v>100</v>
      </c>
    </row>
  </sheetData>
  <mergeCells count="2">
    <mergeCell ref="A20:B20"/>
    <mergeCell ref="A1:E1"/>
  </mergeCells>
  <pageMargins left="0.7" right="0.7" top="0.75" bottom="0.75" header="0.3" footer="0.3"/>
  <pageSetup paperSize="9" scale="9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61"/>
  <sheetViews>
    <sheetView view="pageBreakPreview" zoomScale="80" zoomScaleNormal="100" zoomScaleSheetLayoutView="80" workbookViewId="0">
      <selection activeCell="O256" sqref="O256"/>
    </sheetView>
  </sheetViews>
  <sheetFormatPr defaultRowHeight="15" x14ac:dyDescent="0.25"/>
  <cols>
    <col min="1" max="1" width="5.42578125" style="11" customWidth="1"/>
    <col min="2" max="2" width="38.42578125" style="12" customWidth="1"/>
    <col min="3" max="3" width="7.140625" style="11" customWidth="1"/>
    <col min="4" max="4" width="7" style="12" customWidth="1"/>
    <col min="5" max="5" width="6.85546875" style="11" customWidth="1"/>
    <col min="6" max="6" width="9.140625" style="13" customWidth="1"/>
    <col min="7" max="7" width="17.85546875" style="12" customWidth="1"/>
    <col min="8" max="8" width="9.140625" style="12"/>
    <col min="9" max="9" width="12.42578125" style="12" customWidth="1"/>
    <col min="10" max="10" width="5.42578125" style="7" customWidth="1"/>
    <col min="11" max="16384" width="9.140625" style="7"/>
  </cols>
  <sheetData>
    <row r="1" spans="1:10" x14ac:dyDescent="0.25">
      <c r="I1" s="14" t="s">
        <v>25</v>
      </c>
    </row>
    <row r="2" spans="1:10" x14ac:dyDescent="0.25">
      <c r="A2" s="309" t="s">
        <v>46</v>
      </c>
      <c r="B2" s="309"/>
      <c r="C2" s="309"/>
      <c r="D2" s="309"/>
      <c r="E2" s="309"/>
      <c r="F2" s="309"/>
      <c r="G2" s="309"/>
      <c r="H2" s="309"/>
      <c r="I2" s="309"/>
    </row>
    <row r="3" spans="1:10" x14ac:dyDescent="0.25">
      <c r="A3" s="15" t="s">
        <v>142</v>
      </c>
    </row>
    <row r="4" spans="1:10" x14ac:dyDescent="0.25">
      <c r="A4" s="15"/>
    </row>
    <row r="5" spans="1:10" x14ac:dyDescent="0.25">
      <c r="A5" s="16"/>
      <c r="B5" s="17"/>
      <c r="C5" s="16"/>
      <c r="D5" s="310" t="s">
        <v>143</v>
      </c>
      <c r="E5" s="311"/>
      <c r="F5" s="311"/>
      <c r="G5" s="311"/>
      <c r="H5" s="311"/>
      <c r="I5" s="312"/>
    </row>
    <row r="6" spans="1:10" s="20" customFormat="1" x14ac:dyDescent="0.25">
      <c r="A6" s="9"/>
      <c r="B6" s="151" t="s">
        <v>0</v>
      </c>
      <c r="C6" s="19" t="s">
        <v>21</v>
      </c>
      <c r="D6" s="19" t="s">
        <v>1</v>
      </c>
      <c r="E6" s="19" t="s">
        <v>2</v>
      </c>
      <c r="F6" s="6" t="s">
        <v>3</v>
      </c>
      <c r="G6" s="288" t="s">
        <v>4</v>
      </c>
      <c r="H6" s="289"/>
      <c r="I6" s="290"/>
    </row>
    <row r="7" spans="1:10" hidden="1" x14ac:dyDescent="0.25">
      <c r="A7" s="21">
        <v>1</v>
      </c>
      <c r="B7" s="22" t="s">
        <v>5</v>
      </c>
      <c r="C7" s="23"/>
      <c r="D7" s="24">
        <v>36</v>
      </c>
      <c r="E7" s="24">
        <v>5</v>
      </c>
      <c r="F7" s="25">
        <f>SUM(D7*E7)</f>
        <v>180</v>
      </c>
      <c r="G7" s="313"/>
      <c r="H7" s="314"/>
      <c r="I7" s="315"/>
      <c r="J7" s="22"/>
    </row>
    <row r="8" spans="1:10" hidden="1" x14ac:dyDescent="0.25">
      <c r="A8" s="26">
        <v>1.1000000000000001</v>
      </c>
      <c r="B8" s="8" t="s">
        <v>65</v>
      </c>
      <c r="C8" s="27"/>
      <c r="D8" s="28"/>
      <c r="E8" s="29"/>
      <c r="F8" s="28"/>
      <c r="G8" s="294" t="s">
        <v>64</v>
      </c>
      <c r="H8" s="295"/>
      <c r="I8" s="296"/>
      <c r="J8" s="8"/>
    </row>
    <row r="9" spans="1:10" hidden="1" x14ac:dyDescent="0.25">
      <c r="A9" s="26"/>
      <c r="B9" s="149" t="s">
        <v>66</v>
      </c>
      <c r="C9" s="30">
        <v>15</v>
      </c>
      <c r="D9" s="31">
        <f>C9/C20*D7</f>
        <v>5.6842105263157894</v>
      </c>
      <c r="E9" s="32">
        <v>3</v>
      </c>
      <c r="F9" s="31">
        <f>E9*D9</f>
        <v>17.05263157894737</v>
      </c>
      <c r="G9" s="285" t="s">
        <v>36</v>
      </c>
      <c r="H9" s="286"/>
      <c r="I9" s="287"/>
      <c r="J9" s="149"/>
    </row>
    <row r="10" spans="1:10" hidden="1" x14ac:dyDescent="0.25">
      <c r="A10" s="26"/>
      <c r="B10" s="149" t="s">
        <v>67</v>
      </c>
      <c r="C10" s="30">
        <v>15</v>
      </c>
      <c r="D10" s="31">
        <f>C10/C20*D7</f>
        <v>5.6842105263157894</v>
      </c>
      <c r="E10" s="33">
        <v>3</v>
      </c>
      <c r="F10" s="31">
        <f t="shared" ref="F10:F17" si="0">E10*D10</f>
        <v>17.05263157894737</v>
      </c>
      <c r="G10" s="285" t="s">
        <v>57</v>
      </c>
      <c r="H10" s="286"/>
      <c r="I10" s="287"/>
      <c r="J10" s="149"/>
    </row>
    <row r="11" spans="1:10" hidden="1" x14ac:dyDescent="0.25">
      <c r="A11" s="26"/>
      <c r="B11" s="149" t="s">
        <v>68</v>
      </c>
      <c r="C11" s="30">
        <v>10</v>
      </c>
      <c r="D11" s="31"/>
      <c r="E11" s="32"/>
      <c r="F11" s="31"/>
      <c r="G11" s="285" t="s">
        <v>60</v>
      </c>
      <c r="H11" s="286"/>
      <c r="I11" s="287"/>
      <c r="J11" s="149"/>
    </row>
    <row r="12" spans="1:10" hidden="1" x14ac:dyDescent="0.25">
      <c r="A12" s="26">
        <v>1.2</v>
      </c>
      <c r="B12" s="8" t="s">
        <v>69</v>
      </c>
      <c r="C12" s="30">
        <v>15</v>
      </c>
      <c r="D12" s="31">
        <f>C12/C20*D7</f>
        <v>5.6842105263157894</v>
      </c>
      <c r="E12" s="33">
        <v>3</v>
      </c>
      <c r="F12" s="31">
        <f t="shared" si="0"/>
        <v>17.05263157894737</v>
      </c>
      <c r="G12" s="285" t="s">
        <v>61</v>
      </c>
      <c r="H12" s="286"/>
      <c r="I12" s="287"/>
      <c r="J12" s="8"/>
    </row>
    <row r="13" spans="1:10" hidden="1" x14ac:dyDescent="0.25">
      <c r="A13" s="26">
        <v>1.3</v>
      </c>
      <c r="B13" s="8" t="s">
        <v>8</v>
      </c>
      <c r="C13" s="30">
        <v>15</v>
      </c>
      <c r="D13" s="31">
        <f>C13/C20*D7</f>
        <v>5.6842105263157894</v>
      </c>
      <c r="E13" s="33">
        <v>3</v>
      </c>
      <c r="F13" s="31">
        <f t="shared" si="0"/>
        <v>17.05263157894737</v>
      </c>
      <c r="G13" s="294" t="s">
        <v>37</v>
      </c>
      <c r="H13" s="295"/>
      <c r="I13" s="296"/>
      <c r="J13" s="8"/>
    </row>
    <row r="14" spans="1:10" ht="27.75" hidden="1" customHeight="1" x14ac:dyDescent="0.25">
      <c r="A14" s="153">
        <v>1.4</v>
      </c>
      <c r="B14" s="152" t="s">
        <v>70</v>
      </c>
      <c r="C14" s="30">
        <v>15</v>
      </c>
      <c r="D14" s="31">
        <f>C14/C20*D7</f>
        <v>5.6842105263157894</v>
      </c>
      <c r="E14" s="33">
        <v>3</v>
      </c>
      <c r="F14" s="31">
        <f t="shared" si="0"/>
        <v>17.05263157894737</v>
      </c>
      <c r="G14" s="297" t="s">
        <v>73</v>
      </c>
      <c r="H14" s="298"/>
      <c r="I14" s="299"/>
      <c r="J14" s="8"/>
    </row>
    <row r="15" spans="1:10" ht="24.75" hidden="1" customHeight="1" x14ac:dyDescent="0.25">
      <c r="A15" s="7"/>
      <c r="B15" s="150"/>
      <c r="C15" s="30"/>
      <c r="D15" s="31"/>
      <c r="E15" s="33"/>
      <c r="F15" s="31"/>
      <c r="G15" s="273" t="s">
        <v>74</v>
      </c>
      <c r="H15" s="274"/>
      <c r="I15" s="275"/>
      <c r="J15" s="150"/>
    </row>
    <row r="16" spans="1:10" hidden="1" x14ac:dyDescent="0.25">
      <c r="A16" s="26">
        <v>1.5</v>
      </c>
      <c r="B16" s="8" t="s">
        <v>71</v>
      </c>
      <c r="C16" s="30">
        <v>5</v>
      </c>
      <c r="D16" s="31">
        <f>C16/C20*D7</f>
        <v>1.8947368421052631</v>
      </c>
      <c r="E16" s="33">
        <v>2</v>
      </c>
      <c r="F16" s="31">
        <f t="shared" si="0"/>
        <v>3.7894736842105261</v>
      </c>
      <c r="G16" s="116"/>
      <c r="H16" s="112"/>
      <c r="I16" s="113"/>
      <c r="J16" s="8"/>
    </row>
    <row r="17" spans="1:10" ht="15" hidden="1" customHeight="1" x14ac:dyDescent="0.25">
      <c r="A17" s="26">
        <v>1.6</v>
      </c>
      <c r="B17" s="8" t="s">
        <v>72</v>
      </c>
      <c r="C17" s="30">
        <v>5</v>
      </c>
      <c r="D17" s="31">
        <f>C17/C20*D7</f>
        <v>1.8947368421052631</v>
      </c>
      <c r="E17" s="33">
        <v>3</v>
      </c>
      <c r="F17" s="31">
        <f t="shared" si="0"/>
        <v>5.6842105263157894</v>
      </c>
      <c r="G17" s="285" t="s">
        <v>75</v>
      </c>
      <c r="H17" s="286"/>
      <c r="I17" s="287"/>
      <c r="J17" s="8"/>
    </row>
    <row r="18" spans="1:10" ht="15" hidden="1" customHeight="1" x14ac:dyDescent="0.25">
      <c r="A18" s="26"/>
      <c r="B18" s="149"/>
      <c r="C18" s="30"/>
      <c r="D18" s="31"/>
      <c r="E18" s="33"/>
      <c r="F18" s="31"/>
      <c r="G18" s="285"/>
      <c r="H18" s="286"/>
      <c r="I18" s="287"/>
      <c r="J18" s="149"/>
    </row>
    <row r="19" spans="1:10" hidden="1" x14ac:dyDescent="0.25">
      <c r="A19" s="26"/>
      <c r="B19" s="8"/>
      <c r="C19" s="30"/>
      <c r="D19" s="31"/>
      <c r="E19" s="33"/>
      <c r="F19" s="31"/>
      <c r="G19" s="300"/>
      <c r="H19" s="301"/>
      <c r="I19" s="302"/>
    </row>
    <row r="20" spans="1:10" hidden="1" x14ac:dyDescent="0.25">
      <c r="A20" s="34"/>
      <c r="B20" s="35"/>
      <c r="C20" s="36">
        <f>SUM(C9:C19)</f>
        <v>95</v>
      </c>
      <c r="D20" s="37">
        <f>SUM(D9:D19)</f>
        <v>32.210526315789473</v>
      </c>
      <c r="E20" s="38"/>
      <c r="F20" s="39">
        <f>SUM(F9:F18)</f>
        <v>94.736842105263165</v>
      </c>
      <c r="G20" s="47"/>
      <c r="H20" s="35"/>
      <c r="I20" s="48"/>
    </row>
    <row r="21" spans="1:10" hidden="1" x14ac:dyDescent="0.25">
      <c r="A21" s="21">
        <v>2</v>
      </c>
      <c r="B21" s="3" t="s">
        <v>11</v>
      </c>
      <c r="C21" s="23"/>
      <c r="D21" s="24">
        <v>9</v>
      </c>
      <c r="E21" s="40">
        <v>5</v>
      </c>
      <c r="F21" s="41">
        <f>SUM(D21*E21)</f>
        <v>45</v>
      </c>
      <c r="G21" s="71"/>
      <c r="H21" s="8"/>
      <c r="I21" s="63"/>
    </row>
    <row r="22" spans="1:10" hidden="1" x14ac:dyDescent="0.25">
      <c r="A22" s="146">
        <v>1.1000000000000001</v>
      </c>
      <c r="B22" s="147" t="s">
        <v>20</v>
      </c>
      <c r="C22" s="30"/>
      <c r="D22" s="44"/>
      <c r="E22" s="45"/>
      <c r="F22" s="31"/>
      <c r="G22" s="139" t="s">
        <v>62</v>
      </c>
      <c r="H22" s="79"/>
      <c r="I22" s="80"/>
    </row>
    <row r="23" spans="1:10" hidden="1" x14ac:dyDescent="0.25">
      <c r="A23" s="146"/>
      <c r="B23" s="154" t="s">
        <v>78</v>
      </c>
      <c r="C23" s="30"/>
      <c r="D23" s="44"/>
      <c r="E23" s="45"/>
      <c r="F23" s="31"/>
      <c r="G23" s="139"/>
      <c r="H23" s="79"/>
      <c r="I23" s="80"/>
    </row>
    <row r="24" spans="1:10" hidden="1" x14ac:dyDescent="0.25">
      <c r="A24" s="146"/>
      <c r="B24" s="148" t="s">
        <v>76</v>
      </c>
      <c r="C24" s="30">
        <v>10</v>
      </c>
      <c r="D24" s="44">
        <f>C24/C34*D21</f>
        <v>1.125</v>
      </c>
      <c r="E24" s="46">
        <v>3</v>
      </c>
      <c r="F24" s="31">
        <f t="shared" ref="F24:F32" si="1">E24*D24</f>
        <v>3.375</v>
      </c>
      <c r="G24" s="139"/>
      <c r="H24" s="79"/>
      <c r="I24" s="80"/>
    </row>
    <row r="25" spans="1:10" hidden="1" x14ac:dyDescent="0.25">
      <c r="A25" s="146"/>
      <c r="B25" s="148" t="s">
        <v>68</v>
      </c>
      <c r="C25" s="30">
        <v>10</v>
      </c>
      <c r="D25" s="44"/>
      <c r="E25" s="46">
        <v>3</v>
      </c>
      <c r="F25" s="31"/>
      <c r="G25" s="139"/>
      <c r="H25" s="79"/>
      <c r="I25" s="80"/>
    </row>
    <row r="26" spans="1:10" ht="18" hidden="1" customHeight="1" x14ac:dyDescent="0.25">
      <c r="A26" s="146">
        <v>1.2</v>
      </c>
      <c r="B26" s="147" t="s">
        <v>7</v>
      </c>
      <c r="C26" s="30">
        <v>15</v>
      </c>
      <c r="D26" s="44">
        <f>C26/C34*D21</f>
        <v>1.6875</v>
      </c>
      <c r="E26" s="46">
        <v>3</v>
      </c>
      <c r="F26" s="31">
        <f t="shared" si="1"/>
        <v>5.0625</v>
      </c>
      <c r="G26" s="303"/>
      <c r="H26" s="304"/>
      <c r="I26" s="305"/>
    </row>
    <row r="27" spans="1:10" hidden="1" x14ac:dyDescent="0.25">
      <c r="A27" s="146">
        <v>1.3</v>
      </c>
      <c r="B27" s="147" t="s">
        <v>8</v>
      </c>
      <c r="C27" s="30">
        <v>10</v>
      </c>
      <c r="D27" s="44">
        <f>C27/C34*D21</f>
        <v>1.125</v>
      </c>
      <c r="E27" s="46">
        <v>3</v>
      </c>
      <c r="F27" s="31">
        <f t="shared" si="1"/>
        <v>3.375</v>
      </c>
      <c r="G27" s="125"/>
      <c r="H27" s="68"/>
      <c r="I27" s="115"/>
    </row>
    <row r="28" spans="1:10" hidden="1" x14ac:dyDescent="0.25">
      <c r="A28" s="146">
        <v>1.4</v>
      </c>
      <c r="B28" s="155" t="s">
        <v>70</v>
      </c>
      <c r="C28" s="30">
        <v>10</v>
      </c>
      <c r="D28" s="44">
        <f>C28/C34*D21</f>
        <v>1.125</v>
      </c>
      <c r="E28" s="46">
        <v>3</v>
      </c>
      <c r="F28" s="31">
        <f t="shared" si="1"/>
        <v>3.375</v>
      </c>
      <c r="G28" s="125"/>
      <c r="H28" s="68"/>
      <c r="I28" s="115"/>
    </row>
    <row r="29" spans="1:10" hidden="1" x14ac:dyDescent="0.25">
      <c r="A29" s="146">
        <v>1.5</v>
      </c>
      <c r="B29" s="147" t="s">
        <v>9</v>
      </c>
      <c r="C29" s="30"/>
      <c r="D29" s="44"/>
      <c r="E29" s="46"/>
      <c r="F29" s="31">
        <f t="shared" si="1"/>
        <v>0</v>
      </c>
      <c r="G29" s="125"/>
      <c r="H29" s="68"/>
      <c r="I29" s="115"/>
    </row>
    <row r="30" spans="1:10" hidden="1" x14ac:dyDescent="0.25">
      <c r="A30" s="146"/>
      <c r="B30" s="148" t="s">
        <v>77</v>
      </c>
      <c r="C30" s="30">
        <v>5</v>
      </c>
      <c r="D30" s="44">
        <f>C30/C34*D21</f>
        <v>0.5625</v>
      </c>
      <c r="E30" s="46">
        <v>3</v>
      </c>
      <c r="F30" s="31">
        <f t="shared" si="1"/>
        <v>1.6875</v>
      </c>
      <c r="G30" s="116" t="s">
        <v>58</v>
      </c>
      <c r="H30" s="68"/>
      <c r="I30" s="115"/>
    </row>
    <row r="31" spans="1:10" hidden="1" x14ac:dyDescent="0.25">
      <c r="A31" s="146"/>
      <c r="B31" s="148" t="s">
        <v>95</v>
      </c>
      <c r="C31" s="30">
        <v>10</v>
      </c>
      <c r="D31" s="44">
        <f>C31/C34*D21</f>
        <v>1.125</v>
      </c>
      <c r="E31" s="46">
        <v>3</v>
      </c>
      <c r="F31" s="31">
        <f t="shared" si="1"/>
        <v>3.375</v>
      </c>
      <c r="G31" s="116" t="s">
        <v>59</v>
      </c>
      <c r="H31" s="68"/>
      <c r="I31" s="115"/>
    </row>
    <row r="32" spans="1:10" hidden="1" x14ac:dyDescent="0.25">
      <c r="A32" s="146">
        <v>1.6</v>
      </c>
      <c r="B32" s="147" t="s">
        <v>71</v>
      </c>
      <c r="C32" s="30">
        <v>10</v>
      </c>
      <c r="D32" s="44">
        <f>C32/C34*D21</f>
        <v>1.125</v>
      </c>
      <c r="E32" s="46">
        <v>4</v>
      </c>
      <c r="F32" s="31">
        <f t="shared" si="1"/>
        <v>4.5</v>
      </c>
      <c r="G32" s="114"/>
      <c r="H32" s="68"/>
      <c r="I32" s="115"/>
    </row>
    <row r="33" spans="1:10" hidden="1" x14ac:dyDescent="0.25">
      <c r="A33" s="146">
        <v>1.7</v>
      </c>
      <c r="B33" s="147" t="s">
        <v>72</v>
      </c>
      <c r="C33" s="60"/>
      <c r="D33" s="44"/>
      <c r="E33" s="43"/>
      <c r="F33" s="61"/>
      <c r="G33" s="114"/>
      <c r="H33" s="68"/>
      <c r="I33" s="115"/>
    </row>
    <row r="34" spans="1:10" hidden="1" x14ac:dyDescent="0.25">
      <c r="A34" s="34"/>
      <c r="B34" s="35"/>
      <c r="C34" s="36">
        <f>SUM(C22:C32)</f>
        <v>80</v>
      </c>
      <c r="D34" s="37">
        <f>SUM(D22:D32)</f>
        <v>7.875</v>
      </c>
      <c r="E34" s="38"/>
      <c r="F34" s="37">
        <f>SUM(F22:F32)</f>
        <v>24.75</v>
      </c>
      <c r="G34" s="47"/>
      <c r="H34" s="35"/>
      <c r="I34" s="48"/>
    </row>
    <row r="35" spans="1:10" x14ac:dyDescent="0.25">
      <c r="A35" s="205">
        <v>1</v>
      </c>
      <c r="B35" s="206" t="s">
        <v>31</v>
      </c>
      <c r="C35" s="207"/>
      <c r="D35" s="24">
        <f>COST!E4</f>
        <v>50</v>
      </c>
      <c r="E35" s="40">
        <v>5</v>
      </c>
      <c r="F35" s="41">
        <f>SUM(D35*E35)</f>
        <v>250</v>
      </c>
      <c r="G35" s="306"/>
      <c r="H35" s="307"/>
      <c r="I35" s="308"/>
    </row>
    <row r="36" spans="1:10" x14ac:dyDescent="0.25">
      <c r="A36" s="208">
        <v>1.1000000000000001</v>
      </c>
      <c r="B36" s="209" t="s">
        <v>20</v>
      </c>
      <c r="C36" s="210"/>
      <c r="D36" s="28"/>
      <c r="E36" s="42"/>
      <c r="F36" s="31"/>
      <c r="G36" s="291" t="s">
        <v>118</v>
      </c>
      <c r="H36" s="292"/>
      <c r="I36" s="293"/>
      <c r="J36" s="26"/>
    </row>
    <row r="37" spans="1:10" ht="15.75" customHeight="1" x14ac:dyDescent="0.25">
      <c r="A37" s="208"/>
      <c r="B37" s="211" t="s">
        <v>78</v>
      </c>
      <c r="C37" s="212">
        <v>10</v>
      </c>
      <c r="D37" s="44">
        <f>(C37*$D$35)/100</f>
        <v>5</v>
      </c>
      <c r="E37" s="240">
        <v>4</v>
      </c>
      <c r="F37" s="31">
        <f>D37*E37</f>
        <v>20</v>
      </c>
      <c r="G37" s="282" t="s">
        <v>101</v>
      </c>
      <c r="H37" s="283"/>
      <c r="I37" s="284"/>
      <c r="J37" s="172"/>
    </row>
    <row r="38" spans="1:10" ht="15" customHeight="1" x14ac:dyDescent="0.25">
      <c r="A38" s="208"/>
      <c r="B38" s="213" t="s">
        <v>76</v>
      </c>
      <c r="C38" s="212"/>
      <c r="D38" s="44"/>
      <c r="E38" s="45"/>
      <c r="F38" s="31"/>
      <c r="G38" s="282" t="s">
        <v>106</v>
      </c>
      <c r="H38" s="283"/>
      <c r="I38" s="284"/>
      <c r="J38" s="173"/>
    </row>
    <row r="39" spans="1:10" ht="15" customHeight="1" x14ac:dyDescent="0.25">
      <c r="A39" s="208"/>
      <c r="B39" s="209" t="s">
        <v>79</v>
      </c>
      <c r="C39" s="214">
        <v>3</v>
      </c>
      <c r="D39" s="44">
        <f t="shared" ref="D39:D53" si="2">(C39*$D$35)/100</f>
        <v>1.5</v>
      </c>
      <c r="E39" s="240">
        <v>3</v>
      </c>
      <c r="F39" s="31">
        <f>D39*E39</f>
        <v>4.5</v>
      </c>
      <c r="G39" s="282" t="s">
        <v>107</v>
      </c>
      <c r="H39" s="283"/>
      <c r="I39" s="284"/>
      <c r="J39" s="173"/>
    </row>
    <row r="40" spans="1:10" ht="15" customHeight="1" x14ac:dyDescent="0.25">
      <c r="A40" s="208"/>
      <c r="B40" s="209" t="s">
        <v>80</v>
      </c>
      <c r="C40" s="214">
        <v>2</v>
      </c>
      <c r="D40" s="44">
        <f t="shared" si="2"/>
        <v>1</v>
      </c>
      <c r="E40" s="240">
        <v>4</v>
      </c>
      <c r="F40" s="31">
        <f t="shared" ref="F40:F49" si="3">D40*E40</f>
        <v>4</v>
      </c>
      <c r="G40" s="282" t="s">
        <v>108</v>
      </c>
      <c r="H40" s="283"/>
      <c r="I40" s="284"/>
      <c r="J40" s="173"/>
    </row>
    <row r="41" spans="1:10" ht="15" customHeight="1" x14ac:dyDescent="0.25">
      <c r="A41" s="208"/>
      <c r="B41" s="209" t="s">
        <v>81</v>
      </c>
      <c r="C41" s="214">
        <v>2</v>
      </c>
      <c r="D41" s="44">
        <f t="shared" si="2"/>
        <v>1</v>
      </c>
      <c r="E41" s="240">
        <v>3</v>
      </c>
      <c r="F41" s="31">
        <f t="shared" si="3"/>
        <v>3</v>
      </c>
      <c r="G41" s="282" t="s">
        <v>109</v>
      </c>
      <c r="H41" s="283"/>
      <c r="I41" s="284"/>
      <c r="J41" s="172"/>
    </row>
    <row r="42" spans="1:10" ht="15" customHeight="1" x14ac:dyDescent="0.25">
      <c r="A42" s="208"/>
      <c r="B42" s="209" t="s">
        <v>82</v>
      </c>
      <c r="C42" s="214">
        <v>2</v>
      </c>
      <c r="D42" s="44">
        <f t="shared" si="2"/>
        <v>1</v>
      </c>
      <c r="E42" s="240">
        <v>4</v>
      </c>
      <c r="F42" s="31">
        <f t="shared" si="3"/>
        <v>4</v>
      </c>
      <c r="G42" s="291" t="s">
        <v>110</v>
      </c>
      <c r="H42" s="292"/>
      <c r="I42" s="293"/>
      <c r="J42" s="173"/>
    </row>
    <row r="43" spans="1:10" ht="15" customHeight="1" x14ac:dyDescent="0.25">
      <c r="A43" s="208"/>
      <c r="B43" s="209" t="s">
        <v>83</v>
      </c>
      <c r="C43" s="214">
        <v>2</v>
      </c>
      <c r="D43" s="44">
        <f t="shared" si="2"/>
        <v>1</v>
      </c>
      <c r="E43" s="240">
        <v>3</v>
      </c>
      <c r="F43" s="31">
        <f t="shared" si="3"/>
        <v>3</v>
      </c>
      <c r="G43" s="282" t="s">
        <v>111</v>
      </c>
      <c r="H43" s="283"/>
      <c r="I43" s="284"/>
      <c r="J43" s="172"/>
    </row>
    <row r="44" spans="1:10" ht="15" customHeight="1" x14ac:dyDescent="0.25">
      <c r="A44" s="208"/>
      <c r="B44" s="209" t="s">
        <v>84</v>
      </c>
      <c r="C44" s="214">
        <v>2</v>
      </c>
      <c r="D44" s="44">
        <f t="shared" si="2"/>
        <v>1</v>
      </c>
      <c r="E44" s="240">
        <v>3</v>
      </c>
      <c r="F44" s="31">
        <f t="shared" si="3"/>
        <v>3</v>
      </c>
      <c r="G44" s="291" t="s">
        <v>112</v>
      </c>
      <c r="H44" s="292"/>
      <c r="I44" s="293"/>
      <c r="J44" s="172"/>
    </row>
    <row r="45" spans="1:10" ht="15" customHeight="1" x14ac:dyDescent="0.25">
      <c r="A45" s="208"/>
      <c r="B45" s="209" t="s">
        <v>85</v>
      </c>
      <c r="C45" s="214">
        <v>2</v>
      </c>
      <c r="D45" s="44">
        <f t="shared" si="2"/>
        <v>1</v>
      </c>
      <c r="E45" s="240">
        <v>4</v>
      </c>
      <c r="F45" s="31">
        <f t="shared" si="3"/>
        <v>4</v>
      </c>
      <c r="G45" s="291" t="s">
        <v>113</v>
      </c>
      <c r="H45" s="292"/>
      <c r="I45" s="293"/>
      <c r="J45" s="172"/>
    </row>
    <row r="46" spans="1:10" ht="15" customHeight="1" x14ac:dyDescent="0.25">
      <c r="A46" s="208"/>
      <c r="B46" s="215" t="s">
        <v>68</v>
      </c>
      <c r="C46" s="212">
        <v>10</v>
      </c>
      <c r="D46" s="44">
        <f t="shared" si="2"/>
        <v>5</v>
      </c>
      <c r="E46" s="240">
        <v>3</v>
      </c>
      <c r="F46" s="31">
        <f t="shared" si="3"/>
        <v>15</v>
      </c>
      <c r="G46" s="270"/>
      <c r="H46" s="271"/>
      <c r="I46" s="272"/>
      <c r="J46" s="173"/>
    </row>
    <row r="47" spans="1:10" ht="15" customHeight="1" x14ac:dyDescent="0.25">
      <c r="A47" s="208">
        <v>1.2</v>
      </c>
      <c r="B47" s="216" t="s">
        <v>7</v>
      </c>
      <c r="C47" s="212">
        <v>15</v>
      </c>
      <c r="D47" s="44">
        <f t="shared" si="2"/>
        <v>7.5</v>
      </c>
      <c r="E47" s="240">
        <v>3</v>
      </c>
      <c r="F47" s="31">
        <f t="shared" si="3"/>
        <v>22.5</v>
      </c>
      <c r="G47" s="291" t="s">
        <v>114</v>
      </c>
      <c r="H47" s="292"/>
      <c r="I47" s="293"/>
      <c r="J47" s="172"/>
    </row>
    <row r="48" spans="1:10" ht="24" customHeight="1" x14ac:dyDescent="0.25">
      <c r="A48" s="208">
        <v>1.3</v>
      </c>
      <c r="B48" s="216" t="s">
        <v>8</v>
      </c>
      <c r="C48" s="212">
        <v>10</v>
      </c>
      <c r="D48" s="44">
        <f t="shared" si="2"/>
        <v>5</v>
      </c>
      <c r="E48" s="240">
        <v>3</v>
      </c>
      <c r="F48" s="31">
        <f t="shared" si="3"/>
        <v>15</v>
      </c>
      <c r="G48" s="255" t="s">
        <v>105</v>
      </c>
      <c r="H48" s="256"/>
      <c r="I48" s="257"/>
      <c r="J48" s="174"/>
    </row>
    <row r="49" spans="1:10" ht="15" customHeight="1" x14ac:dyDescent="0.25">
      <c r="A49" s="208">
        <v>1.4</v>
      </c>
      <c r="B49" s="216" t="s">
        <v>70</v>
      </c>
      <c r="C49" s="212">
        <v>10</v>
      </c>
      <c r="D49" s="44">
        <f t="shared" si="2"/>
        <v>5</v>
      </c>
      <c r="E49" s="240">
        <v>3</v>
      </c>
      <c r="F49" s="31">
        <f t="shared" si="3"/>
        <v>15</v>
      </c>
      <c r="G49" s="282" t="s">
        <v>102</v>
      </c>
      <c r="H49" s="283"/>
      <c r="I49" s="284"/>
      <c r="J49" s="142"/>
    </row>
    <row r="50" spans="1:10" ht="15" customHeight="1" x14ac:dyDescent="0.25">
      <c r="A50" s="208">
        <v>1.5</v>
      </c>
      <c r="B50" s="216" t="s">
        <v>148</v>
      </c>
      <c r="C50" s="212"/>
      <c r="D50" s="44">
        <f t="shared" si="2"/>
        <v>0</v>
      </c>
      <c r="E50" s="46"/>
      <c r="F50" s="31"/>
      <c r="G50" s="291" t="s">
        <v>103</v>
      </c>
      <c r="H50" s="292"/>
      <c r="I50" s="293"/>
      <c r="J50" s="139"/>
    </row>
    <row r="51" spans="1:10" ht="15" customHeight="1" x14ac:dyDescent="0.25">
      <c r="A51" s="217"/>
      <c r="B51" s="215" t="s">
        <v>77</v>
      </c>
      <c r="C51" s="212">
        <v>10</v>
      </c>
      <c r="D51" s="44">
        <f t="shared" si="2"/>
        <v>5</v>
      </c>
      <c r="E51" s="240">
        <v>3</v>
      </c>
      <c r="F51" s="31">
        <f>D51*E51</f>
        <v>15</v>
      </c>
      <c r="G51" s="282"/>
      <c r="H51" s="283"/>
      <c r="I51" s="284"/>
      <c r="J51" s="139"/>
    </row>
    <row r="52" spans="1:10" ht="15" customHeight="1" x14ac:dyDescent="0.25">
      <c r="A52" s="217"/>
      <c r="B52" s="215" t="s">
        <v>95</v>
      </c>
      <c r="C52" s="212">
        <v>10</v>
      </c>
      <c r="D52" s="44">
        <f t="shared" si="2"/>
        <v>5</v>
      </c>
      <c r="E52" s="240">
        <v>3</v>
      </c>
      <c r="F52" s="31">
        <f>D52*E52</f>
        <v>15</v>
      </c>
      <c r="G52" s="291"/>
      <c r="H52" s="292"/>
      <c r="I52" s="293"/>
      <c r="J52" s="139"/>
    </row>
    <row r="53" spans="1:10" ht="15" customHeight="1" x14ac:dyDescent="0.25">
      <c r="A53" s="218">
        <v>1.6</v>
      </c>
      <c r="B53" s="216" t="s">
        <v>71</v>
      </c>
      <c r="C53" s="212">
        <v>10</v>
      </c>
      <c r="D53" s="44">
        <f t="shared" si="2"/>
        <v>5</v>
      </c>
      <c r="E53" s="240">
        <v>3</v>
      </c>
      <c r="F53" s="31">
        <f>D53*E53</f>
        <v>15</v>
      </c>
      <c r="G53" s="291" t="s">
        <v>104</v>
      </c>
      <c r="H53" s="292"/>
      <c r="I53" s="293"/>
      <c r="J53" s="26"/>
    </row>
    <row r="54" spans="1:10" x14ac:dyDescent="0.25">
      <c r="A54" s="49"/>
      <c r="B54" s="35"/>
      <c r="C54" s="36">
        <f>SUM(C36:C53)</f>
        <v>100</v>
      </c>
      <c r="D54" s="50">
        <f>SUM(D37:D53)</f>
        <v>50</v>
      </c>
      <c r="E54" s="38"/>
      <c r="F54" s="37">
        <f>SUM(F37:F53)</f>
        <v>158</v>
      </c>
      <c r="G54" s="47"/>
      <c r="H54" s="35"/>
      <c r="I54" s="48"/>
    </row>
    <row r="55" spans="1:10" x14ac:dyDescent="0.25">
      <c r="A55" s="75"/>
      <c r="B55" s="1"/>
      <c r="C55" s="60"/>
      <c r="D55" s="110"/>
      <c r="E55" s="43"/>
      <c r="F55" s="61"/>
      <c r="G55" s="1"/>
      <c r="H55" s="1"/>
      <c r="I55" s="1"/>
    </row>
    <row r="56" spans="1:10" x14ac:dyDescent="0.25">
      <c r="A56" s="205">
        <v>2</v>
      </c>
      <c r="B56" s="206" t="s">
        <v>13</v>
      </c>
      <c r="C56" s="207"/>
      <c r="D56" s="40">
        <f>COST!E5</f>
        <v>3</v>
      </c>
      <c r="E56" s="40">
        <v>5</v>
      </c>
      <c r="F56" s="25">
        <f>SUM(D56*E56)</f>
        <v>15</v>
      </c>
      <c r="G56" s="137"/>
      <c r="H56" s="8"/>
      <c r="I56" s="81"/>
    </row>
    <row r="57" spans="1:10" x14ac:dyDescent="0.25">
      <c r="A57" s="208">
        <v>2.1</v>
      </c>
      <c r="B57" s="216" t="s">
        <v>20</v>
      </c>
      <c r="C57" s="212"/>
      <c r="D57" s="31"/>
      <c r="E57" s="82"/>
      <c r="F57" s="31"/>
      <c r="G57" s="158" t="s">
        <v>118</v>
      </c>
      <c r="H57" s="159"/>
      <c r="I57" s="160"/>
      <c r="J57" s="26"/>
    </row>
    <row r="58" spans="1:10" x14ac:dyDescent="0.25">
      <c r="A58" s="208"/>
      <c r="B58" s="219" t="s">
        <v>78</v>
      </c>
      <c r="C58" s="220">
        <v>5</v>
      </c>
      <c r="D58" s="177">
        <f>(C58*$D$56)/100</f>
        <v>0.15</v>
      </c>
      <c r="E58" s="241">
        <v>2</v>
      </c>
      <c r="F58" s="177">
        <f>D58*E58</f>
        <v>0.3</v>
      </c>
      <c r="G58" s="157" t="s">
        <v>117</v>
      </c>
      <c r="H58" s="161"/>
      <c r="I58" s="162"/>
      <c r="J58" s="26"/>
    </row>
    <row r="59" spans="1:10" x14ac:dyDescent="0.25">
      <c r="A59" s="208"/>
      <c r="B59" s="215" t="s">
        <v>76</v>
      </c>
      <c r="C59" s="220">
        <v>15</v>
      </c>
      <c r="D59" s="177">
        <f>(C59*$D$56)/100</f>
        <v>0.45</v>
      </c>
      <c r="E59" s="241">
        <v>2</v>
      </c>
      <c r="F59" s="177">
        <f>D59*E59</f>
        <v>0.9</v>
      </c>
      <c r="G59" s="253" t="s">
        <v>116</v>
      </c>
      <c r="H59" s="253"/>
      <c r="I59" s="253"/>
      <c r="J59" s="26"/>
    </row>
    <row r="60" spans="1:10" x14ac:dyDescent="0.25">
      <c r="A60" s="208"/>
      <c r="B60" s="215" t="s">
        <v>68</v>
      </c>
      <c r="C60" s="220">
        <v>30</v>
      </c>
      <c r="D60" s="177">
        <f>(C60*$D$56)/100</f>
        <v>0.9</v>
      </c>
      <c r="E60" s="241">
        <v>2</v>
      </c>
      <c r="F60" s="177">
        <f>D60*E60</f>
        <v>1.8</v>
      </c>
      <c r="G60" s="271"/>
      <c r="H60" s="271"/>
      <c r="I60" s="271"/>
      <c r="J60" s="26"/>
    </row>
    <row r="61" spans="1:10" x14ac:dyDescent="0.25">
      <c r="A61" s="208"/>
      <c r="B61" s="216" t="s">
        <v>86</v>
      </c>
      <c r="C61" s="221" t="s">
        <v>12</v>
      </c>
      <c r="D61" s="177"/>
      <c r="E61" s="178"/>
      <c r="F61" s="177"/>
      <c r="G61" s="158" t="s">
        <v>145</v>
      </c>
      <c r="H61" s="161"/>
      <c r="I61" s="162"/>
      <c r="J61" s="26"/>
    </row>
    <row r="62" spans="1:10" ht="21.75" customHeight="1" x14ac:dyDescent="0.25">
      <c r="A62" s="208"/>
      <c r="B62" s="216" t="s">
        <v>87</v>
      </c>
      <c r="C62" s="221" t="s">
        <v>12</v>
      </c>
      <c r="D62" s="177"/>
      <c r="E62" s="178"/>
      <c r="F62" s="177"/>
      <c r="G62" s="264"/>
      <c r="H62" s="265"/>
      <c r="I62" s="266"/>
      <c r="J62" s="26"/>
    </row>
    <row r="63" spans="1:10" x14ac:dyDescent="0.25">
      <c r="A63" s="208"/>
      <c r="B63" s="216" t="s">
        <v>88</v>
      </c>
      <c r="C63" s="221" t="s">
        <v>12</v>
      </c>
      <c r="D63" s="177"/>
      <c r="E63" s="178"/>
      <c r="F63" s="177"/>
      <c r="G63" s="161"/>
      <c r="H63" s="161"/>
      <c r="I63" s="162"/>
      <c r="J63" s="26"/>
    </row>
    <row r="64" spans="1:10" x14ac:dyDescent="0.25">
      <c r="A64" s="208"/>
      <c r="B64" s="216" t="s">
        <v>89</v>
      </c>
      <c r="C64" s="221" t="s">
        <v>12</v>
      </c>
      <c r="D64" s="177"/>
      <c r="E64" s="178"/>
      <c r="F64" s="177"/>
      <c r="G64" s="161"/>
      <c r="H64" s="161"/>
      <c r="I64" s="162"/>
      <c r="J64" s="26"/>
    </row>
    <row r="65" spans="1:10" x14ac:dyDescent="0.25">
      <c r="A65" s="208"/>
      <c r="B65" s="216" t="s">
        <v>93</v>
      </c>
      <c r="C65" s="221" t="s">
        <v>12</v>
      </c>
      <c r="D65" s="177"/>
      <c r="E65" s="178"/>
      <c r="F65" s="177"/>
      <c r="G65" s="164"/>
      <c r="H65" s="159"/>
      <c r="I65" s="160"/>
      <c r="J65" s="26"/>
    </row>
    <row r="66" spans="1:10" x14ac:dyDescent="0.25">
      <c r="A66" s="208"/>
      <c r="B66" s="216" t="s">
        <v>94</v>
      </c>
      <c r="C66" s="221" t="s">
        <v>12</v>
      </c>
      <c r="D66" s="177"/>
      <c r="E66" s="178"/>
      <c r="F66" s="177"/>
      <c r="G66" s="164"/>
      <c r="H66" s="159"/>
      <c r="I66" s="160"/>
      <c r="J66" s="26"/>
    </row>
    <row r="67" spans="1:10" x14ac:dyDescent="0.25">
      <c r="A67" s="208"/>
      <c r="B67" s="216" t="s">
        <v>90</v>
      </c>
      <c r="C67" s="221" t="s">
        <v>12</v>
      </c>
      <c r="D67" s="177"/>
      <c r="E67" s="178"/>
      <c r="F67" s="177"/>
      <c r="G67" s="163"/>
      <c r="H67" s="161"/>
      <c r="I67" s="162"/>
      <c r="J67" s="26"/>
    </row>
    <row r="68" spans="1:10" x14ac:dyDescent="0.25">
      <c r="A68" s="208"/>
      <c r="B68" s="216" t="s">
        <v>91</v>
      </c>
      <c r="C68" s="221" t="s">
        <v>12</v>
      </c>
      <c r="D68" s="177"/>
      <c r="E68" s="178"/>
      <c r="F68" s="177"/>
      <c r="G68" s="163"/>
      <c r="H68" s="161"/>
      <c r="I68" s="162"/>
      <c r="J68" s="26"/>
    </row>
    <row r="69" spans="1:10" x14ac:dyDescent="0.25">
      <c r="A69" s="208"/>
      <c r="B69" s="216" t="s">
        <v>92</v>
      </c>
      <c r="C69" s="221" t="s">
        <v>12</v>
      </c>
      <c r="D69" s="177"/>
      <c r="E69" s="178"/>
      <c r="F69" s="177"/>
      <c r="G69" s="163"/>
      <c r="H69" s="161"/>
      <c r="I69" s="162"/>
      <c r="J69" s="26"/>
    </row>
    <row r="70" spans="1:10" x14ac:dyDescent="0.25">
      <c r="A70" s="208">
        <v>2.2000000000000002</v>
      </c>
      <c r="B70" s="216" t="s">
        <v>7</v>
      </c>
      <c r="C70" s="221">
        <v>10</v>
      </c>
      <c r="D70" s="177">
        <f>(C70*$D$56)/100</f>
        <v>0.3</v>
      </c>
      <c r="E70" s="241">
        <v>3</v>
      </c>
      <c r="F70" s="177">
        <f>D70*E70</f>
        <v>0.89999999999999991</v>
      </c>
      <c r="G70" s="250" t="s">
        <v>114</v>
      </c>
      <c r="H70" s="250"/>
      <c r="I70" s="250"/>
      <c r="J70" s="26"/>
    </row>
    <row r="71" spans="1:10" ht="22.5" customHeight="1" x14ac:dyDescent="0.25">
      <c r="A71" s="208">
        <v>2.2999999999999998</v>
      </c>
      <c r="B71" s="216" t="s">
        <v>8</v>
      </c>
      <c r="C71" s="221">
        <v>10</v>
      </c>
      <c r="D71" s="177">
        <f t="shared" ref="D71:D76" si="4">(C71*$D$56)/100</f>
        <v>0.3</v>
      </c>
      <c r="E71" s="241">
        <v>2</v>
      </c>
      <c r="F71" s="177">
        <f>D71*E71</f>
        <v>0.6</v>
      </c>
      <c r="G71" s="256" t="s">
        <v>105</v>
      </c>
      <c r="H71" s="256"/>
      <c r="I71" s="256"/>
      <c r="J71" s="26"/>
    </row>
    <row r="72" spans="1:10" x14ac:dyDescent="0.25">
      <c r="A72" s="208">
        <v>2.4</v>
      </c>
      <c r="B72" s="216" t="s">
        <v>70</v>
      </c>
      <c r="C72" s="221">
        <v>10</v>
      </c>
      <c r="D72" s="177">
        <f t="shared" si="4"/>
        <v>0.3</v>
      </c>
      <c r="E72" s="241">
        <v>2</v>
      </c>
      <c r="F72" s="177">
        <f>D72*E72</f>
        <v>0.6</v>
      </c>
      <c r="G72" s="253" t="s">
        <v>115</v>
      </c>
      <c r="H72" s="253"/>
      <c r="I72" s="253"/>
      <c r="J72" s="26"/>
    </row>
    <row r="73" spans="1:10" x14ac:dyDescent="0.25">
      <c r="A73" s="208">
        <v>2.5</v>
      </c>
      <c r="B73" s="216" t="s">
        <v>148</v>
      </c>
      <c r="C73" s="221"/>
      <c r="D73" s="177"/>
      <c r="E73" s="178"/>
      <c r="F73" s="177"/>
      <c r="G73" s="250" t="s">
        <v>103</v>
      </c>
      <c r="H73" s="250"/>
      <c r="I73" s="250"/>
      <c r="J73" s="26"/>
    </row>
    <row r="74" spans="1:10" x14ac:dyDescent="0.25">
      <c r="A74" s="217"/>
      <c r="B74" s="215" t="s">
        <v>77</v>
      </c>
      <c r="C74" s="220">
        <v>5</v>
      </c>
      <c r="D74" s="177">
        <f t="shared" si="4"/>
        <v>0.15</v>
      </c>
      <c r="E74" s="241">
        <v>3</v>
      </c>
      <c r="F74" s="177">
        <f>D74*E74</f>
        <v>0.44999999999999996</v>
      </c>
      <c r="G74" s="164"/>
      <c r="H74" s="159"/>
      <c r="I74" s="165"/>
      <c r="J74" s="26"/>
    </row>
    <row r="75" spans="1:10" x14ac:dyDescent="0.25">
      <c r="A75" s="217"/>
      <c r="B75" s="213" t="s">
        <v>95</v>
      </c>
      <c r="C75" s="220">
        <v>5</v>
      </c>
      <c r="D75" s="177">
        <f t="shared" si="4"/>
        <v>0.15</v>
      </c>
      <c r="E75" s="241">
        <v>2</v>
      </c>
      <c r="F75" s="177">
        <f>D75*E75</f>
        <v>0.3</v>
      </c>
      <c r="G75" s="166"/>
      <c r="H75" s="159"/>
      <c r="I75" s="165"/>
      <c r="J75" s="26"/>
    </row>
    <row r="76" spans="1:10" x14ac:dyDescent="0.25">
      <c r="A76" s="222">
        <v>2.6</v>
      </c>
      <c r="B76" s="209" t="s">
        <v>71</v>
      </c>
      <c r="C76" s="220">
        <v>10</v>
      </c>
      <c r="D76" s="177">
        <f t="shared" si="4"/>
        <v>0.3</v>
      </c>
      <c r="E76" s="241">
        <v>2</v>
      </c>
      <c r="F76" s="177">
        <f>D76*E76</f>
        <v>0.6</v>
      </c>
      <c r="G76" s="250" t="s">
        <v>104</v>
      </c>
      <c r="H76" s="250"/>
      <c r="I76" s="250"/>
      <c r="J76" s="26"/>
    </row>
    <row r="77" spans="1:10" x14ac:dyDescent="0.25">
      <c r="A77" s="49"/>
      <c r="B77" s="35"/>
      <c r="C77" s="36">
        <f>SUM(C58:C76)</f>
        <v>100</v>
      </c>
      <c r="D77" s="99">
        <f>SUM(D58:D76)</f>
        <v>2.9999999999999996</v>
      </c>
      <c r="E77" s="38"/>
      <c r="F77" s="39">
        <f>SUM(F58:F76)</f>
        <v>6.4499999999999993</v>
      </c>
      <c r="G77" s="47"/>
      <c r="H77" s="35"/>
      <c r="I77" s="48"/>
    </row>
    <row r="78" spans="1:10" x14ac:dyDescent="0.25">
      <c r="A78" s="75"/>
      <c r="B78" s="1"/>
      <c r="C78" s="60"/>
      <c r="D78" s="111"/>
      <c r="E78" s="43"/>
      <c r="F78" s="61"/>
      <c r="G78" s="1"/>
      <c r="H78" s="1"/>
      <c r="I78" s="1"/>
    </row>
    <row r="79" spans="1:10" x14ac:dyDescent="0.25">
      <c r="A79" s="15"/>
    </row>
    <row r="80" spans="1:10" s="20" customFormat="1" x14ac:dyDescent="0.25">
      <c r="A80" s="9"/>
      <c r="B80" s="18"/>
      <c r="C80" s="19" t="s">
        <v>21</v>
      </c>
      <c r="D80" s="19" t="s">
        <v>1</v>
      </c>
      <c r="E80" s="19" t="s">
        <v>2</v>
      </c>
      <c r="F80" s="6" t="s">
        <v>3</v>
      </c>
      <c r="G80" s="288" t="s">
        <v>4</v>
      </c>
      <c r="H80" s="289"/>
      <c r="I80" s="290"/>
    </row>
    <row r="81" spans="1:10" x14ac:dyDescent="0.25">
      <c r="A81" s="205">
        <v>3</v>
      </c>
      <c r="B81" s="206" t="s">
        <v>14</v>
      </c>
      <c r="C81" s="207"/>
      <c r="D81" s="52">
        <f>COST!E6</f>
        <v>21</v>
      </c>
      <c r="E81" s="52">
        <v>5</v>
      </c>
      <c r="F81" s="53">
        <f>SUM(D81*E81)</f>
        <v>105</v>
      </c>
      <c r="G81" s="121"/>
      <c r="H81" s="117"/>
      <c r="I81" s="122"/>
      <c r="J81" s="26"/>
    </row>
    <row r="82" spans="1:10" x14ac:dyDescent="0.25">
      <c r="A82" s="208">
        <v>3.1</v>
      </c>
      <c r="B82" s="216" t="s">
        <v>20</v>
      </c>
      <c r="C82" s="212"/>
      <c r="D82" s="76"/>
      <c r="E82" s="46"/>
      <c r="F82" s="31"/>
      <c r="G82" s="158" t="s">
        <v>118</v>
      </c>
      <c r="H82" s="159"/>
      <c r="I82" s="160"/>
      <c r="J82" s="26"/>
    </row>
    <row r="83" spans="1:10" x14ac:dyDescent="0.25">
      <c r="A83" s="208"/>
      <c r="B83" s="219" t="s">
        <v>78</v>
      </c>
      <c r="C83" s="220">
        <v>10</v>
      </c>
      <c r="D83" s="179">
        <f>(C83*$D$81)/100</f>
        <v>2.1</v>
      </c>
      <c r="E83" s="241">
        <v>2</v>
      </c>
      <c r="F83" s="177">
        <f t="shared" ref="F83:F88" si="5">D83*E83</f>
        <v>4.2</v>
      </c>
      <c r="G83" s="157" t="s">
        <v>121</v>
      </c>
      <c r="H83" s="161"/>
      <c r="I83" s="162"/>
      <c r="J83" s="26"/>
    </row>
    <row r="84" spans="1:10" x14ac:dyDescent="0.25">
      <c r="A84" s="208"/>
      <c r="B84" s="215" t="s">
        <v>76</v>
      </c>
      <c r="C84" s="220">
        <v>10</v>
      </c>
      <c r="D84" s="179">
        <f t="shared" ref="D84:D93" si="6">(C84*$D$81)/100</f>
        <v>2.1</v>
      </c>
      <c r="E84" s="241">
        <v>3</v>
      </c>
      <c r="F84" s="177">
        <f t="shared" si="5"/>
        <v>6.3000000000000007</v>
      </c>
      <c r="G84" s="253" t="s">
        <v>116</v>
      </c>
      <c r="H84" s="253"/>
      <c r="I84" s="253"/>
      <c r="J84" s="26"/>
    </row>
    <row r="85" spans="1:10" x14ac:dyDescent="0.25">
      <c r="A85" s="208"/>
      <c r="B85" s="215" t="s">
        <v>68</v>
      </c>
      <c r="C85" s="220">
        <v>10</v>
      </c>
      <c r="D85" s="179">
        <f t="shared" si="6"/>
        <v>2.1</v>
      </c>
      <c r="E85" s="241">
        <v>3</v>
      </c>
      <c r="F85" s="177">
        <f t="shared" si="5"/>
        <v>6.3000000000000007</v>
      </c>
      <c r="G85" s="167" t="s">
        <v>119</v>
      </c>
      <c r="H85" s="161"/>
      <c r="I85" s="168"/>
      <c r="J85" s="26"/>
    </row>
    <row r="86" spans="1:10" x14ac:dyDescent="0.25">
      <c r="A86" s="208">
        <v>3.2</v>
      </c>
      <c r="B86" s="216" t="s">
        <v>7</v>
      </c>
      <c r="C86" s="220">
        <v>10</v>
      </c>
      <c r="D86" s="179">
        <f t="shared" si="6"/>
        <v>2.1</v>
      </c>
      <c r="E86" s="241">
        <v>3</v>
      </c>
      <c r="F86" s="177">
        <f t="shared" si="5"/>
        <v>6.3000000000000007</v>
      </c>
      <c r="G86" s="250" t="s">
        <v>114</v>
      </c>
      <c r="H86" s="250"/>
      <c r="I86" s="250"/>
      <c r="J86" s="26"/>
    </row>
    <row r="87" spans="1:10" ht="21.75" customHeight="1" x14ac:dyDescent="0.25">
      <c r="A87" s="208">
        <v>3.3</v>
      </c>
      <c r="B87" s="216" t="s">
        <v>8</v>
      </c>
      <c r="C87" s="220">
        <v>15</v>
      </c>
      <c r="D87" s="179">
        <f t="shared" si="6"/>
        <v>3.15</v>
      </c>
      <c r="E87" s="241">
        <v>3</v>
      </c>
      <c r="F87" s="177">
        <f t="shared" si="5"/>
        <v>9.4499999999999993</v>
      </c>
      <c r="G87" s="256" t="s">
        <v>105</v>
      </c>
      <c r="H87" s="256"/>
      <c r="I87" s="256"/>
      <c r="J87" s="26"/>
    </row>
    <row r="88" spans="1:10" x14ac:dyDescent="0.25">
      <c r="A88" s="208">
        <v>3.4</v>
      </c>
      <c r="B88" s="216" t="s">
        <v>70</v>
      </c>
      <c r="C88" s="220">
        <v>10</v>
      </c>
      <c r="D88" s="179">
        <f t="shared" si="6"/>
        <v>2.1</v>
      </c>
      <c r="E88" s="241">
        <v>3</v>
      </c>
      <c r="F88" s="177">
        <f t="shared" si="5"/>
        <v>6.3000000000000007</v>
      </c>
      <c r="G88" s="253" t="s">
        <v>115</v>
      </c>
      <c r="H88" s="253"/>
      <c r="I88" s="253"/>
      <c r="J88" s="26"/>
    </row>
    <row r="89" spans="1:10" x14ac:dyDescent="0.25">
      <c r="A89" s="208">
        <v>3.5</v>
      </c>
      <c r="B89" s="216" t="s">
        <v>148</v>
      </c>
      <c r="C89" s="220"/>
      <c r="D89" s="179"/>
      <c r="E89" s="178"/>
      <c r="F89" s="177"/>
      <c r="G89" s="250" t="s">
        <v>103</v>
      </c>
      <c r="H89" s="250"/>
      <c r="I89" s="250"/>
      <c r="J89" s="26"/>
    </row>
    <row r="90" spans="1:10" x14ac:dyDescent="0.25">
      <c r="A90" s="208"/>
      <c r="B90" s="215" t="s">
        <v>77</v>
      </c>
      <c r="C90" s="220">
        <v>5</v>
      </c>
      <c r="D90" s="179">
        <f t="shared" si="6"/>
        <v>1.05</v>
      </c>
      <c r="E90" s="241">
        <v>3</v>
      </c>
      <c r="F90" s="177">
        <f>D90*E90</f>
        <v>3.1500000000000004</v>
      </c>
      <c r="G90" s="164"/>
      <c r="H90" s="159"/>
      <c r="I90" s="165"/>
      <c r="J90" s="26"/>
    </row>
    <row r="91" spans="1:10" x14ac:dyDescent="0.25">
      <c r="A91" s="208"/>
      <c r="B91" s="215" t="s">
        <v>95</v>
      </c>
      <c r="C91" s="220">
        <v>10</v>
      </c>
      <c r="D91" s="179">
        <f t="shared" si="6"/>
        <v>2.1</v>
      </c>
      <c r="E91" s="241">
        <v>4</v>
      </c>
      <c r="F91" s="177">
        <f>D91*E91</f>
        <v>8.4</v>
      </c>
      <c r="G91" s="166"/>
      <c r="H91" s="159"/>
      <c r="I91" s="165"/>
      <c r="J91" s="26"/>
    </row>
    <row r="92" spans="1:10" x14ac:dyDescent="0.25">
      <c r="A92" s="208">
        <v>3.6</v>
      </c>
      <c r="B92" s="216" t="s">
        <v>71</v>
      </c>
      <c r="C92" s="220">
        <v>10</v>
      </c>
      <c r="D92" s="179">
        <f t="shared" si="6"/>
        <v>2.1</v>
      </c>
      <c r="E92" s="241">
        <v>3</v>
      </c>
      <c r="F92" s="177">
        <f>D92*E92</f>
        <v>6.3000000000000007</v>
      </c>
      <c r="G92" s="250" t="s">
        <v>104</v>
      </c>
      <c r="H92" s="250"/>
      <c r="I92" s="250"/>
      <c r="J92" s="26"/>
    </row>
    <row r="93" spans="1:10" x14ac:dyDescent="0.25">
      <c r="A93" s="218">
        <v>3.7</v>
      </c>
      <c r="B93" s="216" t="s">
        <v>72</v>
      </c>
      <c r="C93" s="220">
        <v>10</v>
      </c>
      <c r="D93" s="179">
        <f t="shared" si="6"/>
        <v>2.1</v>
      </c>
      <c r="E93" s="241">
        <v>3</v>
      </c>
      <c r="F93" s="177">
        <f>D93*E93</f>
        <v>6.3000000000000007</v>
      </c>
      <c r="G93" s="156" t="s">
        <v>120</v>
      </c>
      <c r="H93" s="117"/>
      <c r="I93" s="122"/>
    </row>
    <row r="94" spans="1:10" x14ac:dyDescent="0.25">
      <c r="A94" s="49"/>
      <c r="B94" s="35"/>
      <c r="C94" s="36">
        <f>SUM(C83:C93)</f>
        <v>100</v>
      </c>
      <c r="D94" s="99">
        <f>SUM(D83:D93)</f>
        <v>21.000000000000004</v>
      </c>
      <c r="E94" s="38"/>
      <c r="F94" s="37">
        <f>SUM(F82:F93)</f>
        <v>62.999999999999986</v>
      </c>
      <c r="G94" s="83"/>
      <c r="H94" s="84"/>
      <c r="I94" s="85"/>
    </row>
    <row r="95" spans="1:10" hidden="1" x14ac:dyDescent="0.25">
      <c r="A95" s="21">
        <v>7</v>
      </c>
      <c r="B95" s="3" t="s">
        <v>15</v>
      </c>
      <c r="C95" s="51"/>
      <c r="D95" s="54">
        <v>5</v>
      </c>
      <c r="E95" s="54">
        <v>5</v>
      </c>
      <c r="F95" s="41">
        <f>SUM(D95*E95)</f>
        <v>25</v>
      </c>
      <c r="G95" s="132"/>
      <c r="H95" s="8"/>
      <c r="I95" s="63"/>
    </row>
    <row r="96" spans="1:10" hidden="1" x14ac:dyDescent="0.25">
      <c r="A96" s="26">
        <v>7.1</v>
      </c>
      <c r="B96" s="1" t="s">
        <v>6</v>
      </c>
      <c r="C96" s="30">
        <v>30</v>
      </c>
      <c r="D96" s="28">
        <f>C96/C103*D95</f>
        <v>1.5</v>
      </c>
      <c r="E96" s="42">
        <v>3</v>
      </c>
      <c r="F96" s="28">
        <f>SUM(E96*D96)</f>
        <v>4.5</v>
      </c>
      <c r="G96" s="273" t="s">
        <v>38</v>
      </c>
      <c r="H96" s="274"/>
      <c r="I96" s="275"/>
    </row>
    <row r="97" spans="1:9" hidden="1" x14ac:dyDescent="0.25">
      <c r="A97" s="26">
        <v>7.2</v>
      </c>
      <c r="B97" s="1" t="s">
        <v>16</v>
      </c>
      <c r="C97" s="27">
        <v>15</v>
      </c>
      <c r="D97" s="31">
        <f>C97/C103*D95</f>
        <v>0.75</v>
      </c>
      <c r="E97" s="46">
        <v>3</v>
      </c>
      <c r="F97" s="31">
        <f t="shared" ref="F97:F102" si="7">SUM(E97*D97)</f>
        <v>2.25</v>
      </c>
      <c r="G97" s="273"/>
      <c r="H97" s="274"/>
      <c r="I97" s="275"/>
    </row>
    <row r="98" spans="1:9" hidden="1" x14ac:dyDescent="0.25">
      <c r="A98" s="26">
        <v>7.3</v>
      </c>
      <c r="B98" s="1" t="s">
        <v>7</v>
      </c>
      <c r="C98" s="27">
        <v>15</v>
      </c>
      <c r="D98" s="31">
        <f>C98/C103*D95</f>
        <v>0.75</v>
      </c>
      <c r="E98" s="46">
        <v>3</v>
      </c>
      <c r="F98" s="31">
        <f t="shared" si="7"/>
        <v>2.25</v>
      </c>
      <c r="G98" s="273"/>
      <c r="H98" s="274"/>
      <c r="I98" s="275"/>
    </row>
    <row r="99" spans="1:9" hidden="1" x14ac:dyDescent="0.25">
      <c r="A99" s="26">
        <v>7.4</v>
      </c>
      <c r="B99" s="1" t="s">
        <v>23</v>
      </c>
      <c r="C99" s="27">
        <v>10</v>
      </c>
      <c r="D99" s="31">
        <f>C99/C103*D95</f>
        <v>0.5</v>
      </c>
      <c r="E99" s="46">
        <v>3</v>
      </c>
      <c r="F99" s="31">
        <f t="shared" si="7"/>
        <v>1.5</v>
      </c>
      <c r="G99" s="273"/>
      <c r="H99" s="274"/>
      <c r="I99" s="275"/>
    </row>
    <row r="100" spans="1:9" hidden="1" x14ac:dyDescent="0.25">
      <c r="A100" s="26">
        <v>7.5</v>
      </c>
      <c r="B100" s="1" t="s">
        <v>22</v>
      </c>
      <c r="C100" s="30">
        <v>10</v>
      </c>
      <c r="D100" s="76">
        <f>C100/C103*D95</f>
        <v>0.5</v>
      </c>
      <c r="E100" s="46">
        <v>3</v>
      </c>
      <c r="F100" s="31">
        <f t="shared" si="7"/>
        <v>1.5</v>
      </c>
      <c r="G100" s="273" t="s">
        <v>24</v>
      </c>
      <c r="H100" s="274"/>
      <c r="I100" s="275"/>
    </row>
    <row r="101" spans="1:9" hidden="1" x14ac:dyDescent="0.25">
      <c r="A101" s="26">
        <v>7.6</v>
      </c>
      <c r="B101" s="1" t="s">
        <v>9</v>
      </c>
      <c r="C101" s="27">
        <v>10</v>
      </c>
      <c r="D101" s="31">
        <f>C101/C103*D95</f>
        <v>0.5</v>
      </c>
      <c r="E101" s="46">
        <v>3</v>
      </c>
      <c r="F101" s="31">
        <f t="shared" si="7"/>
        <v>1.5</v>
      </c>
      <c r="G101" s="273" t="s">
        <v>32</v>
      </c>
      <c r="H101" s="274"/>
      <c r="I101" s="275"/>
    </row>
    <row r="102" spans="1:9" hidden="1" x14ac:dyDescent="0.25">
      <c r="A102" s="26">
        <v>7.7</v>
      </c>
      <c r="B102" s="1" t="s">
        <v>10</v>
      </c>
      <c r="C102" s="27">
        <v>10</v>
      </c>
      <c r="D102" s="59">
        <f>C102/C103*D95</f>
        <v>0.5</v>
      </c>
      <c r="E102" s="58">
        <v>4</v>
      </c>
      <c r="F102" s="59">
        <f t="shared" si="7"/>
        <v>2</v>
      </c>
      <c r="G102" s="273" t="s">
        <v>33</v>
      </c>
      <c r="H102" s="274"/>
      <c r="I102" s="275"/>
    </row>
    <row r="103" spans="1:9" hidden="1" x14ac:dyDescent="0.25">
      <c r="A103" s="49"/>
      <c r="B103" s="35"/>
      <c r="C103" s="36">
        <f>SUM(C96:C102)</f>
        <v>100</v>
      </c>
      <c r="D103" s="38">
        <f>SUM(D96:D102)</f>
        <v>5</v>
      </c>
      <c r="E103" s="38"/>
      <c r="F103" s="37">
        <f>SUM(F96:F102)</f>
        <v>15.5</v>
      </c>
      <c r="G103" s="55"/>
      <c r="H103" s="56"/>
      <c r="I103" s="57"/>
    </row>
    <row r="104" spans="1:9" x14ac:dyDescent="0.25">
      <c r="A104" s="205">
        <v>4</v>
      </c>
      <c r="B104" s="206" t="s">
        <v>26</v>
      </c>
      <c r="C104" s="207"/>
      <c r="D104" s="54">
        <f>COST!E7</f>
        <v>4</v>
      </c>
      <c r="E104" s="54">
        <v>5</v>
      </c>
      <c r="F104" s="41">
        <f>SUM(D104*E104)</f>
        <v>20</v>
      </c>
      <c r="G104" s="143"/>
      <c r="H104" s="144"/>
      <c r="I104" s="145"/>
    </row>
    <row r="105" spans="1:9" x14ac:dyDescent="0.25">
      <c r="A105" s="208">
        <v>4.0999999999999996</v>
      </c>
      <c r="B105" s="216" t="s">
        <v>20</v>
      </c>
      <c r="C105" s="212"/>
      <c r="D105" s="28"/>
      <c r="E105" s="42"/>
      <c r="F105" s="28"/>
      <c r="G105" s="158" t="s">
        <v>118</v>
      </c>
      <c r="H105" s="140"/>
      <c r="I105" s="141"/>
    </row>
    <row r="106" spans="1:9" x14ac:dyDescent="0.25">
      <c r="A106" s="208"/>
      <c r="B106" s="219" t="s">
        <v>78</v>
      </c>
      <c r="C106" s="220">
        <v>10</v>
      </c>
      <c r="D106" s="31">
        <f>(C106*$D$104)/100</f>
        <v>0.4</v>
      </c>
      <c r="E106" s="240">
        <v>3</v>
      </c>
      <c r="F106" s="31">
        <f>D106*E106</f>
        <v>1.2000000000000002</v>
      </c>
      <c r="G106" s="169" t="s">
        <v>122</v>
      </c>
      <c r="H106" s="170"/>
      <c r="I106" s="162"/>
    </row>
    <row r="107" spans="1:9" ht="15" customHeight="1" x14ac:dyDescent="0.25">
      <c r="A107" s="208"/>
      <c r="B107" s="215" t="s">
        <v>76</v>
      </c>
      <c r="C107" s="220">
        <v>10</v>
      </c>
      <c r="D107" s="31">
        <f t="shared" ref="D107:D115" si="8">(C107*$D$104)/100</f>
        <v>0.4</v>
      </c>
      <c r="E107" s="240">
        <v>3</v>
      </c>
      <c r="F107" s="31">
        <f t="shared" ref="F107:F115" si="9">D107*E107</f>
        <v>1.2000000000000002</v>
      </c>
      <c r="G107" s="252" t="s">
        <v>116</v>
      </c>
      <c r="H107" s="253"/>
      <c r="I107" s="254"/>
    </row>
    <row r="108" spans="1:9" ht="13.5" customHeight="1" x14ac:dyDescent="0.25">
      <c r="A108" s="208"/>
      <c r="B108" s="215" t="s">
        <v>68</v>
      </c>
      <c r="C108" s="220">
        <v>10</v>
      </c>
      <c r="D108" s="31">
        <f t="shared" si="8"/>
        <v>0.4</v>
      </c>
      <c r="E108" s="240">
        <v>4</v>
      </c>
      <c r="F108" s="31">
        <f t="shared" si="9"/>
        <v>1.6</v>
      </c>
      <c r="G108" s="71" t="s">
        <v>146</v>
      </c>
      <c r="H108" s="134"/>
      <c r="I108" s="115"/>
    </row>
    <row r="109" spans="1:9" ht="13.5" customHeight="1" x14ac:dyDescent="0.25">
      <c r="A109" s="208">
        <v>4.2</v>
      </c>
      <c r="B109" s="216" t="s">
        <v>7</v>
      </c>
      <c r="C109" s="220">
        <v>10</v>
      </c>
      <c r="D109" s="31">
        <f t="shared" si="8"/>
        <v>0.4</v>
      </c>
      <c r="E109" s="240">
        <v>3</v>
      </c>
      <c r="F109" s="31">
        <f t="shared" si="9"/>
        <v>1.2000000000000002</v>
      </c>
      <c r="G109" s="249" t="s">
        <v>114</v>
      </c>
      <c r="H109" s="250"/>
      <c r="I109" s="251"/>
    </row>
    <row r="110" spans="1:9" ht="21" customHeight="1" x14ac:dyDescent="0.25">
      <c r="A110" s="208">
        <v>4.3</v>
      </c>
      <c r="B110" s="216" t="s">
        <v>8</v>
      </c>
      <c r="C110" s="220">
        <v>15</v>
      </c>
      <c r="D110" s="31">
        <f t="shared" si="8"/>
        <v>0.6</v>
      </c>
      <c r="E110" s="240">
        <v>3</v>
      </c>
      <c r="F110" s="31">
        <f t="shared" si="9"/>
        <v>1.7999999999999998</v>
      </c>
      <c r="G110" s="255" t="s">
        <v>105</v>
      </c>
      <c r="H110" s="256"/>
      <c r="I110" s="257"/>
    </row>
    <row r="111" spans="1:9" ht="13.5" customHeight="1" x14ac:dyDescent="0.25">
      <c r="A111" s="208">
        <v>4.4000000000000004</v>
      </c>
      <c r="B111" s="216" t="s">
        <v>70</v>
      </c>
      <c r="C111" s="220">
        <v>15</v>
      </c>
      <c r="D111" s="31">
        <f t="shared" si="8"/>
        <v>0.6</v>
      </c>
      <c r="E111" s="240">
        <v>3</v>
      </c>
      <c r="F111" s="31">
        <f t="shared" si="9"/>
        <v>1.7999999999999998</v>
      </c>
      <c r="G111" s="252" t="s">
        <v>115</v>
      </c>
      <c r="H111" s="253"/>
      <c r="I111" s="254"/>
    </row>
    <row r="112" spans="1:9" ht="13.5" customHeight="1" x14ac:dyDescent="0.25">
      <c r="A112" s="208">
        <v>4.5</v>
      </c>
      <c r="B112" s="216" t="s">
        <v>148</v>
      </c>
      <c r="C112" s="220"/>
      <c r="D112" s="31"/>
      <c r="E112" s="46"/>
      <c r="F112" s="31"/>
      <c r="G112" s="249" t="s">
        <v>103</v>
      </c>
      <c r="H112" s="250"/>
      <c r="I112" s="251"/>
    </row>
    <row r="113" spans="1:9" ht="13.5" customHeight="1" x14ac:dyDescent="0.25">
      <c r="A113" s="208"/>
      <c r="B113" s="215" t="s">
        <v>77</v>
      </c>
      <c r="C113" s="220">
        <v>10</v>
      </c>
      <c r="D113" s="31">
        <f t="shared" si="8"/>
        <v>0.4</v>
      </c>
      <c r="E113" s="240">
        <v>3</v>
      </c>
      <c r="F113" s="31">
        <f t="shared" si="9"/>
        <v>1.2000000000000002</v>
      </c>
      <c r="G113" s="164"/>
      <c r="H113" s="171"/>
      <c r="I113" s="165"/>
    </row>
    <row r="114" spans="1:9" ht="13.5" customHeight="1" x14ac:dyDescent="0.25">
      <c r="A114" s="208"/>
      <c r="B114" s="215" t="s">
        <v>95</v>
      </c>
      <c r="C114" s="220">
        <v>10</v>
      </c>
      <c r="D114" s="31">
        <f t="shared" si="8"/>
        <v>0.4</v>
      </c>
      <c r="E114" s="240">
        <v>4</v>
      </c>
      <c r="F114" s="31">
        <f t="shared" si="9"/>
        <v>1.6</v>
      </c>
      <c r="G114" s="166"/>
      <c r="H114" s="171"/>
      <c r="I114" s="165"/>
    </row>
    <row r="115" spans="1:9" ht="15" customHeight="1" x14ac:dyDescent="0.25">
      <c r="A115" s="218">
        <v>4.5999999999999996</v>
      </c>
      <c r="B115" s="216" t="s">
        <v>71</v>
      </c>
      <c r="C115" s="220">
        <v>10</v>
      </c>
      <c r="D115" s="31">
        <f t="shared" si="8"/>
        <v>0.4</v>
      </c>
      <c r="E115" s="240">
        <v>3</v>
      </c>
      <c r="F115" s="31">
        <f t="shared" si="9"/>
        <v>1.2000000000000002</v>
      </c>
      <c r="G115" s="249" t="s">
        <v>104</v>
      </c>
      <c r="H115" s="250"/>
      <c r="I115" s="251"/>
    </row>
    <row r="116" spans="1:9" x14ac:dyDescent="0.25">
      <c r="A116" s="49"/>
      <c r="B116" s="35"/>
      <c r="C116" s="36">
        <f>SUM(C105:C115)</f>
        <v>100</v>
      </c>
      <c r="D116" s="37">
        <f>SUM(D105:D115)</f>
        <v>4</v>
      </c>
      <c r="E116" s="38"/>
      <c r="F116" s="37">
        <f>SUM(F105:F115)</f>
        <v>12.8</v>
      </c>
      <c r="G116" s="55"/>
      <c r="H116" s="56"/>
      <c r="I116" s="57"/>
    </row>
    <row r="117" spans="1:9" s="62" customFormat="1" x14ac:dyDescent="0.25">
      <c r="A117" s="60"/>
      <c r="B117" s="1"/>
      <c r="C117" s="60"/>
      <c r="D117" s="43"/>
      <c r="E117" s="60"/>
      <c r="F117" s="61"/>
      <c r="G117" s="1"/>
      <c r="H117" s="1"/>
      <c r="I117" s="1"/>
    </row>
    <row r="118" spans="1:9" s="20" customFormat="1" x14ac:dyDescent="0.25">
      <c r="A118" s="123"/>
      <c r="B118" s="86"/>
      <c r="C118" s="87" t="s">
        <v>21</v>
      </c>
      <c r="D118" s="87" t="s">
        <v>1</v>
      </c>
      <c r="E118" s="87" t="s">
        <v>2</v>
      </c>
      <c r="F118" s="88" t="s">
        <v>3</v>
      </c>
      <c r="G118" s="258" t="s">
        <v>4</v>
      </c>
      <c r="H118" s="259"/>
      <c r="I118" s="260"/>
    </row>
    <row r="119" spans="1:9" x14ac:dyDescent="0.25">
      <c r="A119" s="205">
        <v>5</v>
      </c>
      <c r="B119" s="206" t="s">
        <v>47</v>
      </c>
      <c r="C119" s="207"/>
      <c r="D119" s="123">
        <f>COST!E8</f>
        <v>2</v>
      </c>
      <c r="E119" s="124">
        <v>5</v>
      </c>
      <c r="F119" s="90">
        <f>SUM(D119*E119)</f>
        <v>10</v>
      </c>
      <c r="G119" s="276"/>
      <c r="H119" s="277"/>
      <c r="I119" s="278"/>
    </row>
    <row r="120" spans="1:9" x14ac:dyDescent="0.25">
      <c r="A120" s="208">
        <v>5.0999999999999996</v>
      </c>
      <c r="B120" s="216" t="s">
        <v>20</v>
      </c>
      <c r="C120" s="212"/>
      <c r="D120" s="91"/>
      <c r="E120" s="89"/>
      <c r="F120" s="91"/>
      <c r="G120" s="158" t="s">
        <v>118</v>
      </c>
      <c r="H120" s="140"/>
      <c r="I120" s="141"/>
    </row>
    <row r="121" spans="1:9" x14ac:dyDescent="0.25">
      <c r="A121" s="208"/>
      <c r="B121" s="219" t="s">
        <v>78</v>
      </c>
      <c r="C121" s="220">
        <v>10</v>
      </c>
      <c r="D121" s="183">
        <f>(C121*$D$119)/100</f>
        <v>0.2</v>
      </c>
      <c r="E121" s="239">
        <v>3</v>
      </c>
      <c r="F121" s="183">
        <f>D121*E121</f>
        <v>0.60000000000000009</v>
      </c>
      <c r="G121" s="169" t="s">
        <v>123</v>
      </c>
      <c r="H121" s="170"/>
      <c r="I121" s="162"/>
    </row>
    <row r="122" spans="1:9" x14ac:dyDescent="0.25">
      <c r="A122" s="208"/>
      <c r="B122" s="215" t="s">
        <v>76</v>
      </c>
      <c r="C122" s="220">
        <v>10</v>
      </c>
      <c r="D122" s="183">
        <f t="shared" ref="D122:D130" si="10">(C122*$D$119)/100</f>
        <v>0.2</v>
      </c>
      <c r="E122" s="239">
        <v>3</v>
      </c>
      <c r="F122" s="183">
        <f t="shared" ref="F122:F130" si="11">D122*E122</f>
        <v>0.60000000000000009</v>
      </c>
      <c r="G122" s="252" t="s">
        <v>116</v>
      </c>
      <c r="H122" s="253"/>
      <c r="I122" s="254"/>
    </row>
    <row r="123" spans="1:9" x14ac:dyDescent="0.25">
      <c r="A123" s="208"/>
      <c r="B123" s="215" t="s">
        <v>68</v>
      </c>
      <c r="C123" s="220">
        <v>15</v>
      </c>
      <c r="D123" s="183">
        <f t="shared" si="10"/>
        <v>0.3</v>
      </c>
      <c r="E123" s="239">
        <v>3</v>
      </c>
      <c r="F123" s="183">
        <f t="shared" si="11"/>
        <v>0.89999999999999991</v>
      </c>
      <c r="G123" s="270" t="s">
        <v>124</v>
      </c>
      <c r="H123" s="271"/>
      <c r="I123" s="272"/>
    </row>
    <row r="124" spans="1:9" x14ac:dyDescent="0.25">
      <c r="A124" s="208">
        <v>5.2</v>
      </c>
      <c r="B124" s="216" t="s">
        <v>7</v>
      </c>
      <c r="C124" s="220">
        <v>10</v>
      </c>
      <c r="D124" s="183">
        <f t="shared" si="10"/>
        <v>0.2</v>
      </c>
      <c r="E124" s="239">
        <v>3</v>
      </c>
      <c r="F124" s="183">
        <f t="shared" si="11"/>
        <v>0.60000000000000009</v>
      </c>
      <c r="G124" s="249" t="s">
        <v>114</v>
      </c>
      <c r="H124" s="250"/>
      <c r="I124" s="251"/>
    </row>
    <row r="125" spans="1:9" ht="20.25" customHeight="1" x14ac:dyDescent="0.25">
      <c r="A125" s="208">
        <v>5.3</v>
      </c>
      <c r="B125" s="216" t="s">
        <v>8</v>
      </c>
      <c r="C125" s="220">
        <v>10</v>
      </c>
      <c r="D125" s="183">
        <f t="shared" si="10"/>
        <v>0.2</v>
      </c>
      <c r="E125" s="239">
        <v>3</v>
      </c>
      <c r="F125" s="183">
        <f t="shared" si="11"/>
        <v>0.60000000000000009</v>
      </c>
      <c r="G125" s="255" t="s">
        <v>105</v>
      </c>
      <c r="H125" s="256"/>
      <c r="I125" s="257"/>
    </row>
    <row r="126" spans="1:9" x14ac:dyDescent="0.25">
      <c r="A126" s="208">
        <v>5.4</v>
      </c>
      <c r="B126" s="216" t="s">
        <v>70</v>
      </c>
      <c r="C126" s="220">
        <v>15</v>
      </c>
      <c r="D126" s="183">
        <f t="shared" si="10"/>
        <v>0.3</v>
      </c>
      <c r="E126" s="239">
        <v>3</v>
      </c>
      <c r="F126" s="183">
        <f t="shared" si="11"/>
        <v>0.89999999999999991</v>
      </c>
      <c r="G126" s="252" t="s">
        <v>115</v>
      </c>
      <c r="H126" s="253"/>
      <c r="I126" s="254"/>
    </row>
    <row r="127" spans="1:9" x14ac:dyDescent="0.25">
      <c r="A127" s="208">
        <v>5.5</v>
      </c>
      <c r="B127" s="216" t="s">
        <v>148</v>
      </c>
      <c r="C127" s="220"/>
      <c r="D127" s="183"/>
      <c r="E127" s="182"/>
      <c r="F127" s="183"/>
      <c r="G127" s="249" t="s">
        <v>103</v>
      </c>
      <c r="H127" s="250"/>
      <c r="I127" s="251"/>
    </row>
    <row r="128" spans="1:9" x14ac:dyDescent="0.25">
      <c r="A128" s="208"/>
      <c r="B128" s="215" t="s">
        <v>77</v>
      </c>
      <c r="C128" s="220">
        <v>10</v>
      </c>
      <c r="D128" s="183">
        <f t="shared" si="10"/>
        <v>0.2</v>
      </c>
      <c r="E128" s="239">
        <v>3</v>
      </c>
      <c r="F128" s="183">
        <f t="shared" si="11"/>
        <v>0.60000000000000009</v>
      </c>
      <c r="G128" s="164"/>
      <c r="H128" s="171"/>
      <c r="I128" s="165"/>
    </row>
    <row r="129" spans="1:9" ht="15" customHeight="1" x14ac:dyDescent="0.25">
      <c r="A129" s="208"/>
      <c r="B129" s="215" t="s">
        <v>95</v>
      </c>
      <c r="C129" s="220">
        <v>10</v>
      </c>
      <c r="D129" s="183">
        <f t="shared" si="10"/>
        <v>0.2</v>
      </c>
      <c r="E129" s="239">
        <v>3</v>
      </c>
      <c r="F129" s="183">
        <f t="shared" si="11"/>
        <v>0.60000000000000009</v>
      </c>
      <c r="G129" s="166"/>
      <c r="H129" s="171"/>
      <c r="I129" s="165"/>
    </row>
    <row r="130" spans="1:9" x14ac:dyDescent="0.25">
      <c r="A130" s="218">
        <v>5.6</v>
      </c>
      <c r="B130" s="216" t="s">
        <v>71</v>
      </c>
      <c r="C130" s="220">
        <v>10</v>
      </c>
      <c r="D130" s="183">
        <f t="shared" si="10"/>
        <v>0.2</v>
      </c>
      <c r="E130" s="239">
        <v>2</v>
      </c>
      <c r="F130" s="183">
        <f t="shared" si="11"/>
        <v>0.4</v>
      </c>
      <c r="G130" s="267" t="s">
        <v>104</v>
      </c>
      <c r="H130" s="268"/>
      <c r="I130" s="269"/>
    </row>
    <row r="131" spans="1:9" x14ac:dyDescent="0.25">
      <c r="A131" s="92"/>
      <c r="B131" s="93"/>
      <c r="C131" s="94">
        <f>SUM(C120:C130)</f>
        <v>100</v>
      </c>
      <c r="D131" s="95">
        <f>SUM(D120:D130)</f>
        <v>1.9999999999999998</v>
      </c>
      <c r="E131" s="94"/>
      <c r="F131" s="95">
        <f>SUM(F120:F130)</f>
        <v>5.8000000000000007</v>
      </c>
      <c r="G131" s="96"/>
      <c r="H131" s="97"/>
      <c r="I131" s="98"/>
    </row>
    <row r="132" spans="1:9" x14ac:dyDescent="0.25">
      <c r="A132" s="133"/>
      <c r="B132" s="86"/>
      <c r="C132" s="87" t="s">
        <v>21</v>
      </c>
      <c r="D132" s="87" t="s">
        <v>1</v>
      </c>
      <c r="E132" s="87" t="s">
        <v>2</v>
      </c>
      <c r="F132" s="88" t="s">
        <v>3</v>
      </c>
      <c r="G132" s="258" t="s">
        <v>4</v>
      </c>
      <c r="H132" s="259"/>
      <c r="I132" s="260"/>
    </row>
    <row r="133" spans="1:9" x14ac:dyDescent="0.25">
      <c r="A133" s="223">
        <v>6</v>
      </c>
      <c r="B133" s="224" t="s">
        <v>17</v>
      </c>
      <c r="C133" s="207"/>
      <c r="D133" s="9">
        <f>COST!E9</f>
        <v>5</v>
      </c>
      <c r="E133" s="10">
        <v>5</v>
      </c>
      <c r="F133" s="41">
        <f>SUM(D133*E133)</f>
        <v>25</v>
      </c>
      <c r="G133" s="261"/>
      <c r="H133" s="262"/>
      <c r="I133" s="263"/>
    </row>
    <row r="134" spans="1:9" x14ac:dyDescent="0.25">
      <c r="A134" s="208">
        <v>6.1</v>
      </c>
      <c r="B134" s="216" t="s">
        <v>20</v>
      </c>
      <c r="C134" s="212"/>
      <c r="D134" s="28"/>
      <c r="E134" s="51"/>
      <c r="F134" s="28"/>
      <c r="G134" s="158" t="s">
        <v>118</v>
      </c>
      <c r="H134" s="140"/>
      <c r="I134" s="141"/>
    </row>
    <row r="135" spans="1:9" x14ac:dyDescent="0.25">
      <c r="A135" s="208"/>
      <c r="B135" s="219" t="s">
        <v>78</v>
      </c>
      <c r="C135" s="220">
        <v>10</v>
      </c>
      <c r="D135" s="183">
        <f>(C135*$D$133)/100</f>
        <v>0.5</v>
      </c>
      <c r="E135" s="239">
        <v>2</v>
      </c>
      <c r="F135" s="183">
        <f t="shared" ref="F135:F140" si="12">D135*E135</f>
        <v>1</v>
      </c>
      <c r="G135" s="169" t="s">
        <v>123</v>
      </c>
      <c r="H135" s="170"/>
      <c r="I135" s="162"/>
    </row>
    <row r="136" spans="1:9" x14ac:dyDescent="0.25">
      <c r="A136" s="208"/>
      <c r="B136" s="215" t="s">
        <v>76</v>
      </c>
      <c r="C136" s="220">
        <v>10</v>
      </c>
      <c r="D136" s="183">
        <f t="shared" ref="D136:D144" si="13">(C136*$D$133)/100</f>
        <v>0.5</v>
      </c>
      <c r="E136" s="239">
        <v>3</v>
      </c>
      <c r="F136" s="183">
        <f t="shared" si="12"/>
        <v>1.5</v>
      </c>
      <c r="G136" s="252" t="s">
        <v>116</v>
      </c>
      <c r="H136" s="253"/>
      <c r="I136" s="254"/>
    </row>
    <row r="137" spans="1:9" x14ac:dyDescent="0.25">
      <c r="A137" s="208"/>
      <c r="B137" s="215" t="s">
        <v>68</v>
      </c>
      <c r="C137" s="220">
        <v>15</v>
      </c>
      <c r="D137" s="183">
        <f t="shared" si="13"/>
        <v>0.75</v>
      </c>
      <c r="E137" s="239">
        <v>2</v>
      </c>
      <c r="F137" s="183">
        <f t="shared" si="12"/>
        <v>1.5</v>
      </c>
      <c r="G137" s="71" t="s">
        <v>125</v>
      </c>
      <c r="H137" s="68"/>
      <c r="I137" s="115"/>
    </row>
    <row r="138" spans="1:9" x14ac:dyDescent="0.25">
      <c r="A138" s="208">
        <v>6.2</v>
      </c>
      <c r="B138" s="216" t="s">
        <v>7</v>
      </c>
      <c r="C138" s="220">
        <v>10</v>
      </c>
      <c r="D138" s="183">
        <f t="shared" si="13"/>
        <v>0.5</v>
      </c>
      <c r="E138" s="239">
        <v>3</v>
      </c>
      <c r="F138" s="183">
        <f t="shared" si="12"/>
        <v>1.5</v>
      </c>
      <c r="G138" s="249" t="s">
        <v>114</v>
      </c>
      <c r="H138" s="250"/>
      <c r="I138" s="251"/>
    </row>
    <row r="139" spans="1:9" ht="21" customHeight="1" x14ac:dyDescent="0.25">
      <c r="A139" s="208">
        <v>6.3</v>
      </c>
      <c r="B139" s="216" t="s">
        <v>8</v>
      </c>
      <c r="C139" s="220">
        <v>10</v>
      </c>
      <c r="D139" s="183">
        <f t="shared" si="13"/>
        <v>0.5</v>
      </c>
      <c r="E139" s="239">
        <v>3</v>
      </c>
      <c r="F139" s="183">
        <f t="shared" si="12"/>
        <v>1.5</v>
      </c>
      <c r="G139" s="255" t="s">
        <v>105</v>
      </c>
      <c r="H139" s="256"/>
      <c r="I139" s="257"/>
    </row>
    <row r="140" spans="1:9" x14ac:dyDescent="0.25">
      <c r="A140" s="208">
        <v>6.4</v>
      </c>
      <c r="B140" s="216" t="s">
        <v>70</v>
      </c>
      <c r="C140" s="220">
        <v>15</v>
      </c>
      <c r="D140" s="183">
        <f t="shared" si="13"/>
        <v>0.75</v>
      </c>
      <c r="E140" s="239">
        <v>3</v>
      </c>
      <c r="F140" s="183">
        <f t="shared" si="12"/>
        <v>2.25</v>
      </c>
      <c r="G140" s="252" t="s">
        <v>115</v>
      </c>
      <c r="H140" s="253"/>
      <c r="I140" s="254"/>
    </row>
    <row r="141" spans="1:9" x14ac:dyDescent="0.25">
      <c r="A141" s="208">
        <v>6.5</v>
      </c>
      <c r="B141" s="216" t="s">
        <v>148</v>
      </c>
      <c r="C141" s="220"/>
      <c r="D141" s="183"/>
      <c r="E141" s="182"/>
      <c r="F141" s="183"/>
      <c r="G141" s="249" t="s">
        <v>103</v>
      </c>
      <c r="H141" s="250"/>
      <c r="I141" s="251"/>
    </row>
    <row r="142" spans="1:9" x14ac:dyDescent="0.25">
      <c r="A142" s="208"/>
      <c r="B142" s="215" t="s">
        <v>77</v>
      </c>
      <c r="C142" s="220">
        <v>10</v>
      </c>
      <c r="D142" s="183">
        <f t="shared" si="13"/>
        <v>0.5</v>
      </c>
      <c r="E142" s="239">
        <v>3</v>
      </c>
      <c r="F142" s="183">
        <f>D142*E142</f>
        <v>1.5</v>
      </c>
      <c r="G142" s="164"/>
      <c r="H142" s="171"/>
      <c r="I142" s="165"/>
    </row>
    <row r="143" spans="1:9" x14ac:dyDescent="0.25">
      <c r="A143" s="208"/>
      <c r="B143" s="215" t="s">
        <v>95</v>
      </c>
      <c r="C143" s="220">
        <v>10</v>
      </c>
      <c r="D143" s="183">
        <f t="shared" si="13"/>
        <v>0.5</v>
      </c>
      <c r="E143" s="239">
        <v>2</v>
      </c>
      <c r="F143" s="183">
        <f>D143*E143</f>
        <v>1</v>
      </c>
      <c r="G143" s="166"/>
      <c r="H143" s="171"/>
      <c r="I143" s="165"/>
    </row>
    <row r="144" spans="1:9" x14ac:dyDescent="0.25">
      <c r="A144" s="218">
        <v>6.6</v>
      </c>
      <c r="B144" s="216" t="s">
        <v>71</v>
      </c>
      <c r="C144" s="220">
        <v>10</v>
      </c>
      <c r="D144" s="183">
        <f t="shared" si="13"/>
        <v>0.5</v>
      </c>
      <c r="E144" s="239">
        <v>2</v>
      </c>
      <c r="F144" s="183">
        <f>D144*E144</f>
        <v>1</v>
      </c>
      <c r="G144" s="249" t="s">
        <v>104</v>
      </c>
      <c r="H144" s="250"/>
      <c r="I144" s="251"/>
    </row>
    <row r="145" spans="1:9" x14ac:dyDescent="0.25">
      <c r="A145" s="34"/>
      <c r="B145" s="35"/>
      <c r="C145" s="34">
        <f>SUM(C134:C144)</f>
        <v>100</v>
      </c>
      <c r="D145" s="37">
        <f>SUM(D134:D144)</f>
        <v>5</v>
      </c>
      <c r="E145" s="36"/>
      <c r="F145" s="37">
        <f>SUM(F134:F144)</f>
        <v>12.75</v>
      </c>
      <c r="G145" s="118"/>
      <c r="H145" s="135"/>
      <c r="I145" s="136"/>
    </row>
    <row r="146" spans="1:9" ht="20.25" hidden="1" customHeight="1" x14ac:dyDescent="0.25">
      <c r="A146" s="21">
        <v>11</v>
      </c>
      <c r="B146" s="22" t="s">
        <v>18</v>
      </c>
      <c r="C146" s="30"/>
      <c r="D146" s="9">
        <v>5</v>
      </c>
      <c r="E146" s="10">
        <v>5</v>
      </c>
      <c r="F146" s="41">
        <f>SUM(D146*E146)</f>
        <v>25</v>
      </c>
      <c r="G146" s="279"/>
      <c r="H146" s="280"/>
      <c r="I146" s="281"/>
    </row>
    <row r="147" spans="1:9" hidden="1" x14ac:dyDescent="0.25">
      <c r="A147" s="26">
        <v>11.1</v>
      </c>
      <c r="B147" s="1" t="s">
        <v>6</v>
      </c>
      <c r="C147" s="30">
        <v>30</v>
      </c>
      <c r="D147" s="77">
        <f>C147/C155*D146</f>
        <v>1.5</v>
      </c>
      <c r="E147" s="51">
        <v>3</v>
      </c>
      <c r="F147" s="28">
        <f t="shared" ref="F147:F154" si="14">SUM(E147*D147)</f>
        <v>4.5</v>
      </c>
      <c r="G147" s="126" t="s">
        <v>39</v>
      </c>
      <c r="H147" s="68"/>
      <c r="I147" s="115"/>
    </row>
    <row r="148" spans="1:9" hidden="1" x14ac:dyDescent="0.25">
      <c r="A148" s="26">
        <v>11.2</v>
      </c>
      <c r="B148" s="1" t="s">
        <v>7</v>
      </c>
      <c r="C148" s="30">
        <v>20</v>
      </c>
      <c r="D148" s="76">
        <f>C148/C155*D146</f>
        <v>1</v>
      </c>
      <c r="E148" s="30">
        <v>3</v>
      </c>
      <c r="F148" s="31">
        <f t="shared" si="14"/>
        <v>3</v>
      </c>
      <c r="G148" s="121" t="s">
        <v>63</v>
      </c>
      <c r="H148" s="68"/>
      <c r="I148" s="115"/>
    </row>
    <row r="149" spans="1:9" hidden="1" x14ac:dyDescent="0.25">
      <c r="A149" s="26"/>
      <c r="B149" s="1"/>
      <c r="C149" s="30"/>
      <c r="D149" s="76"/>
      <c r="E149" s="30"/>
      <c r="F149" s="31"/>
      <c r="G149" s="121"/>
      <c r="H149" s="68"/>
      <c r="I149" s="115"/>
    </row>
    <row r="150" spans="1:9" hidden="1" x14ac:dyDescent="0.25">
      <c r="A150" s="26"/>
      <c r="B150" s="1"/>
      <c r="C150" s="30"/>
      <c r="D150" s="76"/>
      <c r="E150" s="30"/>
      <c r="F150" s="31"/>
      <c r="G150" s="121"/>
      <c r="H150" s="68"/>
      <c r="I150" s="115"/>
    </row>
    <row r="151" spans="1:9" hidden="1" x14ac:dyDescent="0.25">
      <c r="A151" s="26">
        <v>11.3</v>
      </c>
      <c r="B151" s="1" t="s">
        <v>8</v>
      </c>
      <c r="C151" s="30">
        <v>15</v>
      </c>
      <c r="D151" s="76">
        <f>C151/C155*D146</f>
        <v>0.75</v>
      </c>
      <c r="E151" s="30">
        <v>3</v>
      </c>
      <c r="F151" s="31">
        <f t="shared" si="14"/>
        <v>2.25</v>
      </c>
      <c r="G151" s="273"/>
      <c r="H151" s="274"/>
      <c r="I151" s="275"/>
    </row>
    <row r="152" spans="1:9" hidden="1" x14ac:dyDescent="0.25">
      <c r="A152" s="26">
        <v>11.4</v>
      </c>
      <c r="B152" s="1" t="s">
        <v>22</v>
      </c>
      <c r="C152" s="30">
        <v>10</v>
      </c>
      <c r="D152" s="76">
        <f>C152/C155*D146</f>
        <v>0.5</v>
      </c>
      <c r="E152" s="46">
        <v>3</v>
      </c>
      <c r="F152" s="31">
        <f t="shared" si="14"/>
        <v>1.5</v>
      </c>
      <c r="G152" s="121"/>
      <c r="H152" s="68"/>
      <c r="I152" s="115"/>
    </row>
    <row r="153" spans="1:9" hidden="1" x14ac:dyDescent="0.25">
      <c r="A153" s="26">
        <v>11.5</v>
      </c>
      <c r="B153" s="1" t="s">
        <v>9</v>
      </c>
      <c r="C153" s="30">
        <v>15</v>
      </c>
      <c r="D153" s="76">
        <f>C153/C155*D146</f>
        <v>0.75</v>
      </c>
      <c r="E153" s="30">
        <v>3</v>
      </c>
      <c r="F153" s="31">
        <f t="shared" si="14"/>
        <v>2.25</v>
      </c>
      <c r="G153" s="121"/>
      <c r="H153" s="68"/>
      <c r="I153" s="115"/>
    </row>
    <row r="154" spans="1:9" hidden="1" x14ac:dyDescent="0.25">
      <c r="A154" s="26">
        <v>11.6</v>
      </c>
      <c r="B154" s="1" t="s">
        <v>10</v>
      </c>
      <c r="C154" s="30">
        <v>10</v>
      </c>
      <c r="D154" s="76">
        <f>C154/C155*D146</f>
        <v>0.5</v>
      </c>
      <c r="E154" s="30">
        <v>4</v>
      </c>
      <c r="F154" s="59">
        <f t="shared" si="14"/>
        <v>2</v>
      </c>
      <c r="G154" s="125"/>
      <c r="H154" s="119"/>
      <c r="I154" s="120"/>
    </row>
    <row r="155" spans="1:9" hidden="1" x14ac:dyDescent="0.25">
      <c r="A155" s="49"/>
      <c r="B155" s="35"/>
      <c r="C155" s="34">
        <f>SUM(C147:C154)</f>
        <v>100</v>
      </c>
      <c r="D155" s="36">
        <f>SUM(D147:D154)</f>
        <v>5</v>
      </c>
      <c r="E155" s="36"/>
      <c r="F155" s="69">
        <f>SUM(F147:F154)</f>
        <v>15.5</v>
      </c>
      <c r="G155" s="47"/>
      <c r="H155" s="56"/>
      <c r="I155" s="57"/>
    </row>
    <row r="156" spans="1:9" hidden="1" x14ac:dyDescent="0.25">
      <c r="A156" s="21">
        <v>12</v>
      </c>
      <c r="B156" s="22" t="s">
        <v>19</v>
      </c>
      <c r="C156" s="30"/>
      <c r="D156" s="65">
        <v>3</v>
      </c>
      <c r="E156" s="66">
        <v>5</v>
      </c>
      <c r="F156" s="67">
        <f>SUM(D156*E156)</f>
        <v>15</v>
      </c>
      <c r="G156" s="121"/>
      <c r="H156" s="68"/>
      <c r="I156" s="115"/>
    </row>
    <row r="157" spans="1:9" hidden="1" x14ac:dyDescent="0.25">
      <c r="A157" s="27">
        <v>12.1</v>
      </c>
      <c r="B157" s="1" t="s">
        <v>6</v>
      </c>
      <c r="C157" s="30">
        <v>30</v>
      </c>
      <c r="D157" s="77">
        <f>C157/C163*D156</f>
        <v>0.89999999999999991</v>
      </c>
      <c r="E157" s="51">
        <v>3</v>
      </c>
      <c r="F157" s="28">
        <f t="shared" ref="F157:F162" si="15">SUM(E157*D157)</f>
        <v>2.6999999999999997</v>
      </c>
      <c r="G157" s="126" t="s">
        <v>40</v>
      </c>
      <c r="H157" s="68"/>
      <c r="I157" s="115"/>
    </row>
    <row r="158" spans="1:9" hidden="1" x14ac:dyDescent="0.25">
      <c r="A158" s="27">
        <v>12.2</v>
      </c>
      <c r="B158" s="1" t="s">
        <v>7</v>
      </c>
      <c r="C158" s="30">
        <v>0</v>
      </c>
      <c r="D158" s="76">
        <f>C158/C163*D156</f>
        <v>0</v>
      </c>
      <c r="E158" s="30">
        <v>2</v>
      </c>
      <c r="F158" s="31">
        <f t="shared" si="15"/>
        <v>0</v>
      </c>
      <c r="G158" s="121"/>
      <c r="H158" s="68"/>
      <c r="I158" s="115"/>
    </row>
    <row r="159" spans="1:9" hidden="1" x14ac:dyDescent="0.25">
      <c r="A159" s="27">
        <v>12.3</v>
      </c>
      <c r="B159" s="1" t="s">
        <v>8</v>
      </c>
      <c r="C159" s="30">
        <v>20</v>
      </c>
      <c r="D159" s="76">
        <f>C159/C163*D156</f>
        <v>0.60000000000000009</v>
      </c>
      <c r="E159" s="30">
        <v>3</v>
      </c>
      <c r="F159" s="31">
        <f t="shared" si="15"/>
        <v>1.8000000000000003</v>
      </c>
      <c r="G159" s="121"/>
      <c r="H159" s="68"/>
      <c r="I159" s="115"/>
    </row>
    <row r="160" spans="1:9" hidden="1" x14ac:dyDescent="0.25">
      <c r="A160" s="26">
        <v>12.4</v>
      </c>
      <c r="B160" s="1" t="s">
        <v>22</v>
      </c>
      <c r="C160" s="30">
        <v>15</v>
      </c>
      <c r="D160" s="76">
        <f>C160/C163*D156</f>
        <v>0.44999999999999996</v>
      </c>
      <c r="E160" s="46">
        <v>3</v>
      </c>
      <c r="F160" s="31">
        <f t="shared" si="15"/>
        <v>1.3499999999999999</v>
      </c>
      <c r="G160" s="273" t="s">
        <v>24</v>
      </c>
      <c r="H160" s="274"/>
      <c r="I160" s="275"/>
    </row>
    <row r="161" spans="1:9" hidden="1" x14ac:dyDescent="0.25">
      <c r="A161" s="27">
        <v>12.5</v>
      </c>
      <c r="B161" s="1" t="s">
        <v>9</v>
      </c>
      <c r="C161" s="30">
        <v>20</v>
      </c>
      <c r="D161" s="76">
        <f>C161/C163*D156</f>
        <v>0.60000000000000009</v>
      </c>
      <c r="E161" s="30">
        <v>3</v>
      </c>
      <c r="F161" s="31">
        <f t="shared" si="15"/>
        <v>1.8000000000000003</v>
      </c>
      <c r="G161" s="285" t="s">
        <v>34</v>
      </c>
      <c r="H161" s="286"/>
      <c r="I161" s="287"/>
    </row>
    <row r="162" spans="1:9" hidden="1" x14ac:dyDescent="0.25">
      <c r="A162" s="27">
        <v>12.6</v>
      </c>
      <c r="B162" s="1" t="s">
        <v>10</v>
      </c>
      <c r="C162" s="64">
        <v>15</v>
      </c>
      <c r="D162" s="78">
        <f>C162/C163*D156</f>
        <v>0.44999999999999996</v>
      </c>
      <c r="E162" s="64">
        <v>4</v>
      </c>
      <c r="F162" s="59">
        <f t="shared" si="15"/>
        <v>1.7999999999999998</v>
      </c>
      <c r="G162" s="285" t="s">
        <v>35</v>
      </c>
      <c r="H162" s="286"/>
      <c r="I162" s="287"/>
    </row>
    <row r="163" spans="1:9" hidden="1" x14ac:dyDescent="0.25">
      <c r="A163" s="34"/>
      <c r="B163" s="35"/>
      <c r="C163" s="34">
        <f>SUM(C157:C162)</f>
        <v>100</v>
      </c>
      <c r="D163" s="70">
        <f>SUM(D157:D162)</f>
        <v>3</v>
      </c>
      <c r="E163" s="36"/>
      <c r="F163" s="69">
        <f>SUM(F157:F162)</f>
        <v>9.4499999999999993</v>
      </c>
      <c r="G163" s="55"/>
      <c r="H163" s="56"/>
      <c r="I163" s="57"/>
    </row>
    <row r="164" spans="1:9" s="20" customFormat="1" x14ac:dyDescent="0.25">
      <c r="A164" s="9"/>
      <c r="B164" s="18"/>
      <c r="C164" s="72"/>
      <c r="D164" s="10"/>
      <c r="E164" s="10"/>
      <c r="F164" s="73"/>
      <c r="G164" s="18"/>
      <c r="H164" s="18"/>
      <c r="I164" s="74"/>
    </row>
    <row r="165" spans="1:9" x14ac:dyDescent="0.25">
      <c r="A165" s="138"/>
      <c r="B165" s="86"/>
      <c r="C165" s="87" t="s">
        <v>21</v>
      </c>
      <c r="D165" s="87" t="s">
        <v>1</v>
      </c>
      <c r="E165" s="87" t="s">
        <v>2</v>
      </c>
      <c r="F165" s="88" t="s">
        <v>3</v>
      </c>
      <c r="G165" s="258" t="s">
        <v>4</v>
      </c>
      <c r="H165" s="259"/>
      <c r="I165" s="260"/>
    </row>
    <row r="166" spans="1:9" x14ac:dyDescent="0.25">
      <c r="A166" s="223">
        <v>7</v>
      </c>
      <c r="B166" s="224" t="s">
        <v>96</v>
      </c>
      <c r="C166" s="225"/>
      <c r="D166" s="9">
        <f>COST!E10</f>
        <v>4</v>
      </c>
      <c r="E166" s="10">
        <v>5</v>
      </c>
      <c r="F166" s="41">
        <f>SUM(D166*E166)</f>
        <v>20</v>
      </c>
      <c r="G166" s="261"/>
      <c r="H166" s="262"/>
      <c r="I166" s="263"/>
    </row>
    <row r="167" spans="1:9" x14ac:dyDescent="0.25">
      <c r="A167" s="208">
        <v>7.1</v>
      </c>
      <c r="B167" s="226" t="s">
        <v>20</v>
      </c>
      <c r="C167" s="212"/>
      <c r="D167" s="28"/>
      <c r="E167" s="51"/>
      <c r="F167" s="28"/>
      <c r="G167" s="158" t="s">
        <v>118</v>
      </c>
      <c r="H167" s="170"/>
      <c r="I167" s="162"/>
    </row>
    <row r="168" spans="1:9" x14ac:dyDescent="0.25">
      <c r="A168" s="208"/>
      <c r="B168" s="219" t="s">
        <v>78</v>
      </c>
      <c r="C168" s="220">
        <v>10</v>
      </c>
      <c r="D168" s="177">
        <f>(C168*$D$166)/100</f>
        <v>0.4</v>
      </c>
      <c r="E168" s="239">
        <v>3</v>
      </c>
      <c r="F168" s="183">
        <f t="shared" ref="F168:F173" si="16">D168*E168</f>
        <v>1.2000000000000002</v>
      </c>
      <c r="G168" s="169" t="s">
        <v>123</v>
      </c>
      <c r="H168" s="170"/>
      <c r="I168" s="162"/>
    </row>
    <row r="169" spans="1:9" x14ac:dyDescent="0.25">
      <c r="A169" s="208"/>
      <c r="B169" s="219" t="s">
        <v>76</v>
      </c>
      <c r="C169" s="220">
        <v>10</v>
      </c>
      <c r="D169" s="177">
        <f t="shared" ref="D169:D177" si="17">(C169*$D$166)/100</f>
        <v>0.4</v>
      </c>
      <c r="E169" s="239">
        <v>3</v>
      </c>
      <c r="F169" s="183">
        <f t="shared" si="16"/>
        <v>1.2000000000000002</v>
      </c>
      <c r="G169" s="252" t="s">
        <v>116</v>
      </c>
      <c r="H169" s="253"/>
      <c r="I169" s="254"/>
    </row>
    <row r="170" spans="1:9" ht="22.5" customHeight="1" x14ac:dyDescent="0.25">
      <c r="A170" s="208"/>
      <c r="B170" s="219" t="s">
        <v>68</v>
      </c>
      <c r="C170" s="220">
        <v>15</v>
      </c>
      <c r="D170" s="177">
        <f t="shared" si="17"/>
        <v>0.6</v>
      </c>
      <c r="E170" s="239">
        <v>3</v>
      </c>
      <c r="F170" s="183">
        <f t="shared" si="16"/>
        <v>1.7999999999999998</v>
      </c>
      <c r="G170" s="264" t="s">
        <v>126</v>
      </c>
      <c r="H170" s="265"/>
      <c r="I170" s="266"/>
    </row>
    <row r="171" spans="1:9" x14ac:dyDescent="0.25">
      <c r="A171" s="208">
        <v>7.2</v>
      </c>
      <c r="B171" s="226" t="s">
        <v>7</v>
      </c>
      <c r="C171" s="220">
        <v>10</v>
      </c>
      <c r="D171" s="177">
        <f t="shared" si="17"/>
        <v>0.4</v>
      </c>
      <c r="E171" s="239">
        <v>3</v>
      </c>
      <c r="F171" s="183">
        <f t="shared" si="16"/>
        <v>1.2000000000000002</v>
      </c>
      <c r="G171" s="249" t="s">
        <v>114</v>
      </c>
      <c r="H171" s="250"/>
      <c r="I171" s="251"/>
    </row>
    <row r="172" spans="1:9" ht="21" customHeight="1" x14ac:dyDescent="0.25">
      <c r="A172" s="208">
        <v>7.3</v>
      </c>
      <c r="B172" s="226" t="s">
        <v>8</v>
      </c>
      <c r="C172" s="220">
        <v>10</v>
      </c>
      <c r="D172" s="177">
        <f t="shared" si="17"/>
        <v>0.4</v>
      </c>
      <c r="E172" s="239">
        <v>3</v>
      </c>
      <c r="F172" s="183">
        <f t="shared" si="16"/>
        <v>1.2000000000000002</v>
      </c>
      <c r="G172" s="255" t="s">
        <v>105</v>
      </c>
      <c r="H172" s="256"/>
      <c r="I172" s="257"/>
    </row>
    <row r="173" spans="1:9" x14ac:dyDescent="0.25">
      <c r="A173" s="208">
        <v>7.4</v>
      </c>
      <c r="B173" s="226" t="s">
        <v>70</v>
      </c>
      <c r="C173" s="220">
        <v>15</v>
      </c>
      <c r="D173" s="177">
        <f t="shared" si="17"/>
        <v>0.6</v>
      </c>
      <c r="E173" s="239">
        <v>3</v>
      </c>
      <c r="F173" s="183">
        <f t="shared" si="16"/>
        <v>1.7999999999999998</v>
      </c>
      <c r="G173" s="252" t="s">
        <v>115</v>
      </c>
      <c r="H173" s="253"/>
      <c r="I173" s="254"/>
    </row>
    <row r="174" spans="1:9" x14ac:dyDescent="0.25">
      <c r="A174" s="208">
        <v>7.5</v>
      </c>
      <c r="B174" s="216" t="s">
        <v>148</v>
      </c>
      <c r="C174" s="220"/>
      <c r="D174" s="177"/>
      <c r="E174" s="182"/>
      <c r="F174" s="183"/>
      <c r="G174" s="249" t="s">
        <v>103</v>
      </c>
      <c r="H174" s="250"/>
      <c r="I174" s="251"/>
    </row>
    <row r="175" spans="1:9" x14ac:dyDescent="0.25">
      <c r="A175" s="208"/>
      <c r="B175" s="219" t="s">
        <v>77</v>
      </c>
      <c r="C175" s="220">
        <v>10</v>
      </c>
      <c r="D175" s="177">
        <f t="shared" si="17"/>
        <v>0.4</v>
      </c>
      <c r="E175" s="239">
        <v>3</v>
      </c>
      <c r="F175" s="183">
        <f>D175*E175</f>
        <v>1.2000000000000002</v>
      </c>
      <c r="G175" s="164"/>
      <c r="H175" s="171"/>
      <c r="I175" s="165"/>
    </row>
    <row r="176" spans="1:9" x14ac:dyDescent="0.25">
      <c r="A176" s="208"/>
      <c r="B176" s="219" t="s">
        <v>95</v>
      </c>
      <c r="C176" s="220">
        <v>10</v>
      </c>
      <c r="D176" s="177">
        <f t="shared" si="17"/>
        <v>0.4</v>
      </c>
      <c r="E176" s="239">
        <v>4</v>
      </c>
      <c r="F176" s="183">
        <f>D176*E176</f>
        <v>1.6</v>
      </c>
      <c r="G176" s="166"/>
      <c r="H176" s="171"/>
      <c r="I176" s="165"/>
    </row>
    <row r="177" spans="1:9" x14ac:dyDescent="0.25">
      <c r="A177" s="218">
        <v>7.6</v>
      </c>
      <c r="B177" s="227" t="s">
        <v>71</v>
      </c>
      <c r="C177" s="228">
        <v>10</v>
      </c>
      <c r="D177" s="184">
        <f t="shared" si="17"/>
        <v>0.4</v>
      </c>
      <c r="E177" s="239">
        <v>4</v>
      </c>
      <c r="F177" s="183">
        <f>D177*E177</f>
        <v>1.6</v>
      </c>
      <c r="G177" s="249" t="s">
        <v>104</v>
      </c>
      <c r="H177" s="250"/>
      <c r="I177" s="251"/>
    </row>
    <row r="178" spans="1:9" x14ac:dyDescent="0.25">
      <c r="A178" s="34"/>
      <c r="B178" s="35"/>
      <c r="C178" s="34">
        <f>SUM(C167:C177)</f>
        <v>100</v>
      </c>
      <c r="D178" s="70">
        <f>SUM(D168:D177)</f>
        <v>3.9999999999999996</v>
      </c>
      <c r="E178" s="36"/>
      <c r="F178" s="69">
        <f>SUM(F167:F177)</f>
        <v>12.8</v>
      </c>
      <c r="G178" s="55"/>
      <c r="H178" s="56"/>
      <c r="I178" s="57"/>
    </row>
    <row r="180" spans="1:9" x14ac:dyDescent="0.25">
      <c r="A180" s="138"/>
      <c r="B180" s="86"/>
      <c r="C180" s="87" t="s">
        <v>21</v>
      </c>
      <c r="D180" s="87" t="s">
        <v>1</v>
      </c>
      <c r="E180" s="87" t="s">
        <v>2</v>
      </c>
      <c r="F180" s="88" t="s">
        <v>3</v>
      </c>
      <c r="G180" s="258" t="s">
        <v>4</v>
      </c>
      <c r="H180" s="259"/>
      <c r="I180" s="260"/>
    </row>
    <row r="181" spans="1:9" x14ac:dyDescent="0.25">
      <c r="A181" s="205">
        <v>8</v>
      </c>
      <c r="B181" s="206" t="s">
        <v>97</v>
      </c>
      <c r="C181" s="207"/>
      <c r="D181" s="9">
        <f>COST!E11</f>
        <v>3</v>
      </c>
      <c r="E181" s="10">
        <v>5</v>
      </c>
      <c r="F181" s="41">
        <f>SUM(D181*E181)</f>
        <v>15</v>
      </c>
      <c r="G181" s="261"/>
      <c r="H181" s="262"/>
      <c r="I181" s="263"/>
    </row>
    <row r="182" spans="1:9" x14ac:dyDescent="0.25">
      <c r="A182" s="208">
        <v>8.1</v>
      </c>
      <c r="B182" s="226" t="s">
        <v>20</v>
      </c>
      <c r="C182" s="212"/>
      <c r="D182" s="28"/>
      <c r="E182" s="51"/>
      <c r="F182" s="28"/>
      <c r="G182" s="158" t="s">
        <v>118</v>
      </c>
      <c r="H182" s="170"/>
      <c r="I182" s="162"/>
    </row>
    <row r="183" spans="1:9" x14ac:dyDescent="0.25">
      <c r="A183" s="208"/>
      <c r="B183" s="219" t="s">
        <v>78</v>
      </c>
      <c r="C183" s="220">
        <v>10</v>
      </c>
      <c r="D183" s="177">
        <f>(C183*$D$181)/100</f>
        <v>0.3</v>
      </c>
      <c r="E183" s="239">
        <v>4</v>
      </c>
      <c r="F183" s="183">
        <f t="shared" ref="F183:F188" si="18">D183*E183</f>
        <v>1.2</v>
      </c>
      <c r="G183" s="169" t="s">
        <v>123</v>
      </c>
      <c r="H183" s="170"/>
      <c r="I183" s="162"/>
    </row>
    <row r="184" spans="1:9" x14ac:dyDescent="0.25">
      <c r="A184" s="208"/>
      <c r="B184" s="219" t="s">
        <v>76</v>
      </c>
      <c r="C184" s="220">
        <v>10</v>
      </c>
      <c r="D184" s="177">
        <f t="shared" ref="D184:D192" si="19">(C184*$D$181)/100</f>
        <v>0.3</v>
      </c>
      <c r="E184" s="239">
        <v>3</v>
      </c>
      <c r="F184" s="183">
        <f t="shared" si="18"/>
        <v>0.89999999999999991</v>
      </c>
      <c r="G184" s="252" t="s">
        <v>116</v>
      </c>
      <c r="H184" s="253"/>
      <c r="I184" s="254"/>
    </row>
    <row r="185" spans="1:9" x14ac:dyDescent="0.25">
      <c r="A185" s="208"/>
      <c r="B185" s="219" t="s">
        <v>68</v>
      </c>
      <c r="C185" s="220">
        <v>15</v>
      </c>
      <c r="D185" s="177">
        <f t="shared" si="19"/>
        <v>0.45</v>
      </c>
      <c r="E185" s="239">
        <v>3</v>
      </c>
      <c r="F185" s="183">
        <f t="shared" si="18"/>
        <v>1.35</v>
      </c>
      <c r="G185" s="71" t="s">
        <v>127</v>
      </c>
      <c r="H185" s="134"/>
      <c r="I185" s="115"/>
    </row>
    <row r="186" spans="1:9" x14ac:dyDescent="0.25">
      <c r="A186" s="208">
        <v>8.1999999999999993</v>
      </c>
      <c r="B186" s="226" t="s">
        <v>7</v>
      </c>
      <c r="C186" s="220">
        <v>10</v>
      </c>
      <c r="D186" s="177">
        <f t="shared" si="19"/>
        <v>0.3</v>
      </c>
      <c r="E186" s="239">
        <v>3</v>
      </c>
      <c r="F186" s="183">
        <f t="shared" si="18"/>
        <v>0.89999999999999991</v>
      </c>
      <c r="G186" s="249" t="s">
        <v>114</v>
      </c>
      <c r="H186" s="250"/>
      <c r="I186" s="251"/>
    </row>
    <row r="187" spans="1:9" ht="22.5" customHeight="1" x14ac:dyDescent="0.25">
      <c r="A187" s="208">
        <v>8.3000000000000007</v>
      </c>
      <c r="B187" s="226" t="s">
        <v>8</v>
      </c>
      <c r="C187" s="220">
        <v>10</v>
      </c>
      <c r="D187" s="177">
        <f t="shared" si="19"/>
        <v>0.3</v>
      </c>
      <c r="E187" s="239">
        <v>3</v>
      </c>
      <c r="F187" s="183">
        <f t="shared" si="18"/>
        <v>0.89999999999999991</v>
      </c>
      <c r="G187" s="255" t="s">
        <v>105</v>
      </c>
      <c r="H187" s="256"/>
      <c r="I187" s="257"/>
    </row>
    <row r="188" spans="1:9" x14ac:dyDescent="0.25">
      <c r="A188" s="208">
        <v>8.4</v>
      </c>
      <c r="B188" s="226" t="s">
        <v>70</v>
      </c>
      <c r="C188" s="220">
        <v>15</v>
      </c>
      <c r="D188" s="177">
        <f t="shared" si="19"/>
        <v>0.45</v>
      </c>
      <c r="E188" s="239">
        <v>5</v>
      </c>
      <c r="F188" s="183">
        <f t="shared" si="18"/>
        <v>2.25</v>
      </c>
      <c r="G188" s="252" t="s">
        <v>115</v>
      </c>
      <c r="H188" s="253"/>
      <c r="I188" s="254"/>
    </row>
    <row r="189" spans="1:9" x14ac:dyDescent="0.25">
      <c r="A189" s="208">
        <v>8.5</v>
      </c>
      <c r="B189" s="216" t="s">
        <v>148</v>
      </c>
      <c r="C189" s="220"/>
      <c r="D189" s="177"/>
      <c r="E189" s="182"/>
      <c r="F189" s="183"/>
      <c r="G189" s="249" t="s">
        <v>103</v>
      </c>
      <c r="H189" s="250"/>
      <c r="I189" s="251"/>
    </row>
    <row r="190" spans="1:9" x14ac:dyDescent="0.25">
      <c r="A190" s="208"/>
      <c r="B190" s="219" t="s">
        <v>77</v>
      </c>
      <c r="C190" s="220">
        <v>10</v>
      </c>
      <c r="D190" s="177">
        <f t="shared" si="19"/>
        <v>0.3</v>
      </c>
      <c r="E190" s="239">
        <v>3</v>
      </c>
      <c r="F190" s="183">
        <f>D190*E190</f>
        <v>0.89999999999999991</v>
      </c>
      <c r="G190" s="164"/>
      <c r="H190" s="171"/>
      <c r="I190" s="165"/>
    </row>
    <row r="191" spans="1:9" x14ac:dyDescent="0.25">
      <c r="A191" s="208"/>
      <c r="B191" s="219" t="s">
        <v>95</v>
      </c>
      <c r="C191" s="220">
        <v>10</v>
      </c>
      <c r="D191" s="177">
        <f t="shared" si="19"/>
        <v>0.3</v>
      </c>
      <c r="E191" s="239">
        <v>3</v>
      </c>
      <c r="F191" s="183">
        <f>D191*E191</f>
        <v>0.89999999999999991</v>
      </c>
      <c r="G191" s="166"/>
      <c r="H191" s="171"/>
      <c r="I191" s="165"/>
    </row>
    <row r="192" spans="1:9" x14ac:dyDescent="0.25">
      <c r="A192" s="218">
        <v>8.6</v>
      </c>
      <c r="B192" s="227" t="s">
        <v>71</v>
      </c>
      <c r="C192" s="228">
        <v>10</v>
      </c>
      <c r="D192" s="184">
        <f t="shared" si="19"/>
        <v>0.3</v>
      </c>
      <c r="E192" s="239">
        <v>3</v>
      </c>
      <c r="F192" s="183">
        <f>D192*E192</f>
        <v>0.89999999999999991</v>
      </c>
      <c r="G192" s="249" t="s">
        <v>104</v>
      </c>
      <c r="H192" s="250"/>
      <c r="I192" s="251"/>
    </row>
    <row r="193" spans="1:9" x14ac:dyDescent="0.25">
      <c r="A193" s="34"/>
      <c r="B193" s="35"/>
      <c r="C193" s="34">
        <f>SUM(C182:C192)</f>
        <v>100</v>
      </c>
      <c r="D193" s="70">
        <f>SUM(D182:D192)</f>
        <v>2.9999999999999996</v>
      </c>
      <c r="E193" s="36"/>
      <c r="F193" s="69">
        <f>SUM(F182:F192)</f>
        <v>10.200000000000001</v>
      </c>
      <c r="G193" s="55"/>
      <c r="H193" s="56"/>
      <c r="I193" s="57"/>
    </row>
    <row r="195" spans="1:9" x14ac:dyDescent="0.25">
      <c r="A195" s="138"/>
      <c r="B195" s="86"/>
      <c r="C195" s="87" t="s">
        <v>21</v>
      </c>
      <c r="D195" s="87" t="s">
        <v>1</v>
      </c>
      <c r="E195" s="87" t="s">
        <v>2</v>
      </c>
      <c r="F195" s="88" t="s">
        <v>3</v>
      </c>
      <c r="G195" s="258" t="s">
        <v>4</v>
      </c>
      <c r="H195" s="259"/>
      <c r="I195" s="260"/>
    </row>
    <row r="196" spans="1:9" x14ac:dyDescent="0.25">
      <c r="A196" s="223">
        <v>9</v>
      </c>
      <c r="B196" s="224" t="s">
        <v>98</v>
      </c>
      <c r="C196" s="225"/>
      <c r="D196" s="9">
        <f>COST!E12</f>
        <v>2</v>
      </c>
      <c r="E196" s="10">
        <v>5</v>
      </c>
      <c r="F196" s="41">
        <f>SUM(D196*E196)</f>
        <v>10</v>
      </c>
      <c r="G196" s="261"/>
      <c r="H196" s="262"/>
      <c r="I196" s="263"/>
    </row>
    <row r="197" spans="1:9" x14ac:dyDescent="0.25">
      <c r="A197" s="208">
        <v>9.1</v>
      </c>
      <c r="B197" s="226" t="s">
        <v>20</v>
      </c>
      <c r="C197" s="212"/>
      <c r="D197" s="28"/>
      <c r="E197" s="51"/>
      <c r="F197" s="28"/>
      <c r="G197" s="158" t="s">
        <v>118</v>
      </c>
      <c r="H197" s="170"/>
      <c r="I197" s="162"/>
    </row>
    <row r="198" spans="1:9" x14ac:dyDescent="0.25">
      <c r="A198" s="208"/>
      <c r="B198" s="219" t="s">
        <v>78</v>
      </c>
      <c r="C198" s="220">
        <v>10</v>
      </c>
      <c r="D198" s="177">
        <f>(C198*$D$196)/100</f>
        <v>0.2</v>
      </c>
      <c r="E198" s="239">
        <v>3</v>
      </c>
      <c r="F198" s="183">
        <f t="shared" ref="F198:F203" si="20">D198*E198</f>
        <v>0.60000000000000009</v>
      </c>
      <c r="G198" s="169" t="s">
        <v>128</v>
      </c>
      <c r="H198" s="170"/>
      <c r="I198" s="162"/>
    </row>
    <row r="199" spans="1:9" x14ac:dyDescent="0.25">
      <c r="A199" s="208"/>
      <c r="B199" s="219" t="s">
        <v>76</v>
      </c>
      <c r="C199" s="220">
        <v>10</v>
      </c>
      <c r="D199" s="177">
        <f t="shared" ref="D199:D207" si="21">(C199*$D$196)/100</f>
        <v>0.2</v>
      </c>
      <c r="E199" s="239">
        <v>3</v>
      </c>
      <c r="F199" s="183">
        <f t="shared" si="20"/>
        <v>0.60000000000000009</v>
      </c>
      <c r="G199" s="252" t="s">
        <v>116</v>
      </c>
      <c r="H199" s="253"/>
      <c r="I199" s="254"/>
    </row>
    <row r="200" spans="1:9" x14ac:dyDescent="0.25">
      <c r="A200" s="208"/>
      <c r="B200" s="219" t="s">
        <v>68</v>
      </c>
      <c r="C200" s="220">
        <v>15</v>
      </c>
      <c r="D200" s="177">
        <f t="shared" si="21"/>
        <v>0.3</v>
      </c>
      <c r="E200" s="239">
        <v>3</v>
      </c>
      <c r="F200" s="183">
        <f t="shared" si="20"/>
        <v>0.89999999999999991</v>
      </c>
      <c r="G200" s="255"/>
      <c r="H200" s="256"/>
      <c r="I200" s="257"/>
    </row>
    <row r="201" spans="1:9" x14ac:dyDescent="0.25">
      <c r="A201" s="208">
        <v>9.1999999999999993</v>
      </c>
      <c r="B201" s="226" t="s">
        <v>7</v>
      </c>
      <c r="C201" s="220">
        <v>10</v>
      </c>
      <c r="D201" s="177">
        <f t="shared" si="21"/>
        <v>0.2</v>
      </c>
      <c r="E201" s="239">
        <v>3</v>
      </c>
      <c r="F201" s="183">
        <f t="shared" si="20"/>
        <v>0.60000000000000009</v>
      </c>
      <c r="G201" s="249" t="s">
        <v>114</v>
      </c>
      <c r="H201" s="250"/>
      <c r="I201" s="251"/>
    </row>
    <row r="202" spans="1:9" ht="20.25" customHeight="1" x14ac:dyDescent="0.25">
      <c r="A202" s="208">
        <v>9.3000000000000007</v>
      </c>
      <c r="B202" s="226" t="s">
        <v>8</v>
      </c>
      <c r="C202" s="220">
        <v>10</v>
      </c>
      <c r="D202" s="177">
        <f t="shared" si="21"/>
        <v>0.2</v>
      </c>
      <c r="E202" s="239">
        <v>3</v>
      </c>
      <c r="F202" s="183">
        <f t="shared" si="20"/>
        <v>0.60000000000000009</v>
      </c>
      <c r="G202" s="255" t="s">
        <v>105</v>
      </c>
      <c r="H202" s="256"/>
      <c r="I202" s="257"/>
    </row>
    <row r="203" spans="1:9" x14ac:dyDescent="0.25">
      <c r="A203" s="208">
        <v>9.4</v>
      </c>
      <c r="B203" s="226" t="s">
        <v>70</v>
      </c>
      <c r="C203" s="220">
        <v>15</v>
      </c>
      <c r="D203" s="177">
        <f t="shared" si="21"/>
        <v>0.3</v>
      </c>
      <c r="E203" s="239">
        <v>3</v>
      </c>
      <c r="F203" s="183">
        <f t="shared" si="20"/>
        <v>0.89999999999999991</v>
      </c>
      <c r="G203" s="252" t="s">
        <v>115</v>
      </c>
      <c r="H203" s="253"/>
      <c r="I203" s="254"/>
    </row>
    <row r="204" spans="1:9" x14ac:dyDescent="0.25">
      <c r="A204" s="208">
        <v>9.5</v>
      </c>
      <c r="B204" s="216" t="s">
        <v>148</v>
      </c>
      <c r="C204" s="220"/>
      <c r="D204" s="177">
        <f t="shared" si="21"/>
        <v>0</v>
      </c>
      <c r="E204" s="182"/>
      <c r="F204" s="183"/>
      <c r="G204" s="249" t="s">
        <v>103</v>
      </c>
      <c r="H204" s="250"/>
      <c r="I204" s="251"/>
    </row>
    <row r="205" spans="1:9" x14ac:dyDescent="0.25">
      <c r="A205" s="208"/>
      <c r="B205" s="219" t="s">
        <v>77</v>
      </c>
      <c r="C205" s="220">
        <v>10</v>
      </c>
      <c r="D205" s="177">
        <f t="shared" si="21"/>
        <v>0.2</v>
      </c>
      <c r="E205" s="239">
        <v>3</v>
      </c>
      <c r="F205" s="183">
        <f>D205*E205</f>
        <v>0.60000000000000009</v>
      </c>
      <c r="G205" s="164"/>
      <c r="H205" s="171"/>
      <c r="I205" s="165"/>
    </row>
    <row r="206" spans="1:9" x14ac:dyDescent="0.25">
      <c r="A206" s="208"/>
      <c r="B206" s="219" t="s">
        <v>95</v>
      </c>
      <c r="C206" s="220">
        <v>10</v>
      </c>
      <c r="D206" s="177">
        <f t="shared" si="21"/>
        <v>0.2</v>
      </c>
      <c r="E206" s="239">
        <v>3</v>
      </c>
      <c r="F206" s="183">
        <f>D206*E206</f>
        <v>0.60000000000000009</v>
      </c>
      <c r="G206" s="166"/>
      <c r="H206" s="171"/>
      <c r="I206" s="165"/>
    </row>
    <row r="207" spans="1:9" x14ac:dyDescent="0.25">
      <c r="A207" s="218">
        <v>9.6</v>
      </c>
      <c r="B207" s="227" t="s">
        <v>71</v>
      </c>
      <c r="C207" s="228">
        <v>10</v>
      </c>
      <c r="D207" s="184">
        <f t="shared" si="21"/>
        <v>0.2</v>
      </c>
      <c r="E207" s="239">
        <v>3</v>
      </c>
      <c r="F207" s="183">
        <f>D207*E207</f>
        <v>0.60000000000000009</v>
      </c>
      <c r="G207" s="249" t="s">
        <v>104</v>
      </c>
      <c r="H207" s="250"/>
      <c r="I207" s="251"/>
    </row>
    <row r="208" spans="1:9" x14ac:dyDescent="0.25">
      <c r="A208" s="34"/>
      <c r="B208" s="35"/>
      <c r="C208" s="34">
        <f>SUM(C197:C207)</f>
        <v>100</v>
      </c>
      <c r="D208" s="70">
        <f>SUM(D198:D207)</f>
        <v>1.9999999999999998</v>
      </c>
      <c r="E208" s="36"/>
      <c r="F208" s="69">
        <f>SUM(F198:F207)</f>
        <v>6</v>
      </c>
      <c r="G208" s="55"/>
      <c r="H208" s="56"/>
      <c r="I208" s="57"/>
    </row>
    <row r="210" spans="1:9" x14ac:dyDescent="0.25">
      <c r="A210" s="138"/>
      <c r="B210" s="86"/>
      <c r="C210" s="87" t="s">
        <v>21</v>
      </c>
      <c r="D210" s="87" t="s">
        <v>1</v>
      </c>
      <c r="E210" s="87" t="s">
        <v>2</v>
      </c>
      <c r="F210" s="88" t="s">
        <v>3</v>
      </c>
      <c r="G210" s="258" t="s">
        <v>4</v>
      </c>
      <c r="H210" s="259"/>
      <c r="I210" s="260"/>
    </row>
    <row r="211" spans="1:9" x14ac:dyDescent="0.25">
      <c r="A211" s="223">
        <v>10</v>
      </c>
      <c r="B211" s="224" t="s">
        <v>99</v>
      </c>
      <c r="C211" s="225"/>
      <c r="D211" s="9">
        <f>COST!E13</f>
        <v>3</v>
      </c>
      <c r="E211" s="10">
        <v>5</v>
      </c>
      <c r="F211" s="41">
        <f>SUM(D211*E211)</f>
        <v>15</v>
      </c>
      <c r="G211" s="261"/>
      <c r="H211" s="262"/>
      <c r="I211" s="263"/>
    </row>
    <row r="212" spans="1:9" x14ac:dyDescent="0.25">
      <c r="A212" s="208">
        <v>10.1</v>
      </c>
      <c r="B212" s="226" t="s">
        <v>20</v>
      </c>
      <c r="C212" s="220"/>
      <c r="D212" s="180"/>
      <c r="E212" s="181"/>
      <c r="F212" s="180"/>
      <c r="G212" s="158" t="s">
        <v>118</v>
      </c>
      <c r="H212" s="170"/>
      <c r="I212" s="162"/>
    </row>
    <row r="213" spans="1:9" x14ac:dyDescent="0.25">
      <c r="A213" s="208"/>
      <c r="B213" s="219" t="s">
        <v>78</v>
      </c>
      <c r="C213" s="220">
        <v>10</v>
      </c>
      <c r="D213" s="177">
        <f>(C213*$D$211)/100</f>
        <v>0.3</v>
      </c>
      <c r="E213" s="239">
        <v>3</v>
      </c>
      <c r="F213" s="183">
        <f t="shared" ref="F213:F218" si="22">D213*E213</f>
        <v>0.89999999999999991</v>
      </c>
      <c r="G213" s="169"/>
      <c r="H213" s="170"/>
      <c r="I213" s="162"/>
    </row>
    <row r="214" spans="1:9" x14ac:dyDescent="0.25">
      <c r="A214" s="208"/>
      <c r="B214" s="219" t="s">
        <v>76</v>
      </c>
      <c r="C214" s="220">
        <v>10</v>
      </c>
      <c r="D214" s="177">
        <f t="shared" ref="D214:D222" si="23">(C214*$D$211)/100</f>
        <v>0.3</v>
      </c>
      <c r="E214" s="239">
        <v>3</v>
      </c>
      <c r="F214" s="183">
        <f t="shared" si="22"/>
        <v>0.89999999999999991</v>
      </c>
      <c r="G214" s="252" t="s">
        <v>116</v>
      </c>
      <c r="H214" s="253"/>
      <c r="I214" s="254"/>
    </row>
    <row r="215" spans="1:9" x14ac:dyDescent="0.25">
      <c r="A215" s="208"/>
      <c r="B215" s="219" t="s">
        <v>68</v>
      </c>
      <c r="C215" s="220">
        <v>15</v>
      </c>
      <c r="D215" s="177">
        <f t="shared" si="23"/>
        <v>0.45</v>
      </c>
      <c r="E215" s="239">
        <v>3</v>
      </c>
      <c r="F215" s="183">
        <f t="shared" si="22"/>
        <v>1.35</v>
      </c>
      <c r="G215" s="255"/>
      <c r="H215" s="256"/>
      <c r="I215" s="257"/>
    </row>
    <row r="216" spans="1:9" x14ac:dyDescent="0.25">
      <c r="A216" s="208">
        <v>10.199999999999999</v>
      </c>
      <c r="B216" s="226" t="s">
        <v>7</v>
      </c>
      <c r="C216" s="220">
        <v>10</v>
      </c>
      <c r="D216" s="177">
        <f t="shared" si="23"/>
        <v>0.3</v>
      </c>
      <c r="E216" s="239">
        <v>3</v>
      </c>
      <c r="F216" s="183">
        <f t="shared" si="22"/>
        <v>0.89999999999999991</v>
      </c>
      <c r="G216" s="249" t="s">
        <v>114</v>
      </c>
      <c r="H216" s="250"/>
      <c r="I216" s="251"/>
    </row>
    <row r="217" spans="1:9" ht="23.25" customHeight="1" x14ac:dyDescent="0.25">
      <c r="A217" s="208">
        <v>10.3</v>
      </c>
      <c r="B217" s="226" t="s">
        <v>8</v>
      </c>
      <c r="C217" s="220">
        <v>10</v>
      </c>
      <c r="D217" s="177">
        <f t="shared" si="23"/>
        <v>0.3</v>
      </c>
      <c r="E217" s="239">
        <v>3</v>
      </c>
      <c r="F217" s="183">
        <f t="shared" si="22"/>
        <v>0.89999999999999991</v>
      </c>
      <c r="G217" s="255" t="s">
        <v>105</v>
      </c>
      <c r="H217" s="256"/>
      <c r="I217" s="257"/>
    </row>
    <row r="218" spans="1:9" x14ac:dyDescent="0.25">
      <c r="A218" s="208">
        <v>10.4</v>
      </c>
      <c r="B218" s="226" t="s">
        <v>70</v>
      </c>
      <c r="C218" s="220">
        <v>15</v>
      </c>
      <c r="D218" s="177">
        <f t="shared" si="23"/>
        <v>0.45</v>
      </c>
      <c r="E218" s="239">
        <v>3</v>
      </c>
      <c r="F218" s="183">
        <f t="shared" si="22"/>
        <v>1.35</v>
      </c>
      <c r="G218" s="252" t="s">
        <v>115</v>
      </c>
      <c r="H218" s="253"/>
      <c r="I218" s="254"/>
    </row>
    <row r="219" spans="1:9" x14ac:dyDescent="0.25">
      <c r="A219" s="208">
        <v>10.5</v>
      </c>
      <c r="B219" s="216" t="s">
        <v>148</v>
      </c>
      <c r="C219" s="220"/>
      <c r="D219" s="177"/>
      <c r="E219" s="182"/>
      <c r="F219" s="183"/>
      <c r="G219" s="249" t="s">
        <v>103</v>
      </c>
      <c r="H219" s="250"/>
      <c r="I219" s="251"/>
    </row>
    <row r="220" spans="1:9" x14ac:dyDescent="0.25">
      <c r="A220" s="208"/>
      <c r="B220" s="219" t="s">
        <v>77</v>
      </c>
      <c r="C220" s="220">
        <v>10</v>
      </c>
      <c r="D220" s="177">
        <f t="shared" si="23"/>
        <v>0.3</v>
      </c>
      <c r="E220" s="239">
        <v>3</v>
      </c>
      <c r="F220" s="183">
        <f>D220*E220</f>
        <v>0.89999999999999991</v>
      </c>
      <c r="G220" s="164"/>
      <c r="H220" s="171"/>
      <c r="I220" s="165"/>
    </row>
    <row r="221" spans="1:9" x14ac:dyDescent="0.25">
      <c r="A221" s="208"/>
      <c r="B221" s="219" t="s">
        <v>95</v>
      </c>
      <c r="C221" s="220">
        <v>10</v>
      </c>
      <c r="D221" s="177">
        <f t="shared" si="23"/>
        <v>0.3</v>
      </c>
      <c r="E221" s="239">
        <v>3</v>
      </c>
      <c r="F221" s="183">
        <f>D221*E221</f>
        <v>0.89999999999999991</v>
      </c>
      <c r="G221" s="166"/>
      <c r="H221" s="171"/>
      <c r="I221" s="165"/>
    </row>
    <row r="222" spans="1:9" x14ac:dyDescent="0.25">
      <c r="A222" s="218">
        <v>10.6</v>
      </c>
      <c r="B222" s="227" t="s">
        <v>71</v>
      </c>
      <c r="C222" s="228">
        <v>10</v>
      </c>
      <c r="D222" s="184">
        <f t="shared" si="23"/>
        <v>0.3</v>
      </c>
      <c r="E222" s="239">
        <v>3</v>
      </c>
      <c r="F222" s="183">
        <f>D222*E222</f>
        <v>0.89999999999999991</v>
      </c>
      <c r="G222" s="249" t="s">
        <v>104</v>
      </c>
      <c r="H222" s="250"/>
      <c r="I222" s="251"/>
    </row>
    <row r="223" spans="1:9" x14ac:dyDescent="0.25">
      <c r="A223" s="34"/>
      <c r="B223" s="35"/>
      <c r="C223" s="34">
        <f>SUM(C212:C222)</f>
        <v>100</v>
      </c>
      <c r="D223" s="70">
        <f>SUM(D213:D222)</f>
        <v>2.9999999999999996</v>
      </c>
      <c r="E223" s="36"/>
      <c r="F223" s="69">
        <f>SUM(F213:F222)</f>
        <v>9</v>
      </c>
      <c r="G223" s="55"/>
      <c r="H223" s="56"/>
      <c r="I223" s="57"/>
    </row>
    <row r="225" spans="1:9" x14ac:dyDescent="0.25">
      <c r="A225" s="138"/>
      <c r="B225" s="86"/>
      <c r="C225" s="87" t="s">
        <v>21</v>
      </c>
      <c r="D225" s="87" t="s">
        <v>1</v>
      </c>
      <c r="E225" s="87" t="s">
        <v>2</v>
      </c>
      <c r="F225" s="88" t="s">
        <v>3</v>
      </c>
      <c r="G225" s="258" t="s">
        <v>4</v>
      </c>
      <c r="H225" s="259"/>
      <c r="I225" s="260"/>
    </row>
    <row r="226" spans="1:9" x14ac:dyDescent="0.25">
      <c r="A226" s="223">
        <v>11</v>
      </c>
      <c r="B226" s="224" t="s">
        <v>129</v>
      </c>
      <c r="C226" s="225"/>
      <c r="D226" s="9">
        <f>COST!E14</f>
        <v>1</v>
      </c>
      <c r="E226" s="10">
        <v>5</v>
      </c>
      <c r="F226" s="41">
        <f>SUM(D226*E226)</f>
        <v>5</v>
      </c>
      <c r="G226" s="261"/>
      <c r="H226" s="262"/>
      <c r="I226" s="263"/>
    </row>
    <row r="227" spans="1:9" x14ac:dyDescent="0.25">
      <c r="A227" s="208">
        <v>11.1</v>
      </c>
      <c r="B227" s="226" t="s">
        <v>20</v>
      </c>
      <c r="C227" s="212"/>
      <c r="D227" s="28"/>
      <c r="E227" s="51"/>
      <c r="F227" s="28"/>
      <c r="G227" s="158" t="s">
        <v>118</v>
      </c>
      <c r="H227" s="170"/>
      <c r="I227" s="162"/>
    </row>
    <row r="228" spans="1:9" x14ac:dyDescent="0.25">
      <c r="A228" s="208"/>
      <c r="B228" s="219" t="s">
        <v>78</v>
      </c>
      <c r="C228" s="220">
        <v>10</v>
      </c>
      <c r="D228" s="177">
        <f>(C228*$D$226)/100</f>
        <v>0.1</v>
      </c>
      <c r="E228" s="239">
        <v>3</v>
      </c>
      <c r="F228" s="183">
        <f t="shared" ref="F228:F233" si="24">D228*E228</f>
        <v>0.30000000000000004</v>
      </c>
      <c r="G228" s="169"/>
      <c r="H228" s="170"/>
      <c r="I228" s="162"/>
    </row>
    <row r="229" spans="1:9" x14ac:dyDescent="0.25">
      <c r="A229" s="208"/>
      <c r="B229" s="219" t="s">
        <v>76</v>
      </c>
      <c r="C229" s="220">
        <v>10</v>
      </c>
      <c r="D229" s="177">
        <f t="shared" ref="D229:D237" si="25">(C229*$D$226)/100</f>
        <v>0.1</v>
      </c>
      <c r="E229" s="239">
        <v>3</v>
      </c>
      <c r="F229" s="183">
        <f t="shared" si="24"/>
        <v>0.30000000000000004</v>
      </c>
      <c r="G229" s="252" t="s">
        <v>116</v>
      </c>
      <c r="H229" s="253"/>
      <c r="I229" s="254"/>
    </row>
    <row r="230" spans="1:9" x14ac:dyDescent="0.25">
      <c r="A230" s="208"/>
      <c r="B230" s="219" t="s">
        <v>68</v>
      </c>
      <c r="C230" s="220">
        <v>15</v>
      </c>
      <c r="D230" s="177">
        <f t="shared" si="25"/>
        <v>0.15</v>
      </c>
      <c r="E230" s="239">
        <v>3</v>
      </c>
      <c r="F230" s="183">
        <f t="shared" si="24"/>
        <v>0.44999999999999996</v>
      </c>
      <c r="G230" s="255" t="s">
        <v>147</v>
      </c>
      <c r="H230" s="256"/>
      <c r="I230" s="257"/>
    </row>
    <row r="231" spans="1:9" x14ac:dyDescent="0.25">
      <c r="A231" s="208">
        <v>11.2</v>
      </c>
      <c r="B231" s="226" t="s">
        <v>7</v>
      </c>
      <c r="C231" s="220">
        <v>10</v>
      </c>
      <c r="D231" s="177">
        <f t="shared" si="25"/>
        <v>0.1</v>
      </c>
      <c r="E231" s="239">
        <v>3</v>
      </c>
      <c r="F231" s="183">
        <f t="shared" si="24"/>
        <v>0.30000000000000004</v>
      </c>
      <c r="G231" s="249" t="s">
        <v>114</v>
      </c>
      <c r="H231" s="250"/>
      <c r="I231" s="251"/>
    </row>
    <row r="232" spans="1:9" ht="24" customHeight="1" x14ac:dyDescent="0.25">
      <c r="A232" s="208">
        <v>11.3</v>
      </c>
      <c r="B232" s="226" t="s">
        <v>8</v>
      </c>
      <c r="C232" s="220">
        <v>10</v>
      </c>
      <c r="D232" s="177">
        <f t="shared" si="25"/>
        <v>0.1</v>
      </c>
      <c r="E232" s="239">
        <v>2</v>
      </c>
      <c r="F232" s="183">
        <f t="shared" si="24"/>
        <v>0.2</v>
      </c>
      <c r="G232" s="255" t="s">
        <v>105</v>
      </c>
      <c r="H232" s="256"/>
      <c r="I232" s="257"/>
    </row>
    <row r="233" spans="1:9" x14ac:dyDescent="0.25">
      <c r="A233" s="208">
        <v>11.4</v>
      </c>
      <c r="B233" s="226" t="s">
        <v>70</v>
      </c>
      <c r="C233" s="220">
        <v>15</v>
      </c>
      <c r="D233" s="177">
        <f t="shared" si="25"/>
        <v>0.15</v>
      </c>
      <c r="E233" s="239">
        <v>3</v>
      </c>
      <c r="F233" s="183">
        <f t="shared" si="24"/>
        <v>0.44999999999999996</v>
      </c>
      <c r="G233" s="252" t="s">
        <v>115</v>
      </c>
      <c r="H233" s="253"/>
      <c r="I233" s="254"/>
    </row>
    <row r="234" spans="1:9" x14ac:dyDescent="0.25">
      <c r="A234" s="208">
        <v>11.5</v>
      </c>
      <c r="B234" s="216" t="s">
        <v>148</v>
      </c>
      <c r="C234" s="220"/>
      <c r="D234" s="177"/>
      <c r="E234" s="182"/>
      <c r="F234" s="183"/>
      <c r="G234" s="249" t="s">
        <v>103</v>
      </c>
      <c r="H234" s="250"/>
      <c r="I234" s="251"/>
    </row>
    <row r="235" spans="1:9" x14ac:dyDescent="0.25">
      <c r="A235" s="208"/>
      <c r="B235" s="219" t="s">
        <v>77</v>
      </c>
      <c r="C235" s="220">
        <v>10</v>
      </c>
      <c r="D235" s="177">
        <f t="shared" si="25"/>
        <v>0.1</v>
      </c>
      <c r="E235" s="239">
        <v>2</v>
      </c>
      <c r="F235" s="183">
        <f>D235*E235</f>
        <v>0.2</v>
      </c>
      <c r="G235" s="164"/>
      <c r="H235" s="171"/>
      <c r="I235" s="165"/>
    </row>
    <row r="236" spans="1:9" x14ac:dyDescent="0.25">
      <c r="A236" s="208"/>
      <c r="B236" s="219" t="s">
        <v>95</v>
      </c>
      <c r="C236" s="220">
        <v>10</v>
      </c>
      <c r="D236" s="177">
        <f t="shared" si="25"/>
        <v>0.1</v>
      </c>
      <c r="E236" s="239">
        <v>3</v>
      </c>
      <c r="F236" s="183">
        <f>D236*E236</f>
        <v>0.30000000000000004</v>
      </c>
      <c r="G236" s="166"/>
      <c r="H236" s="171"/>
      <c r="I236" s="165"/>
    </row>
    <row r="237" spans="1:9" x14ac:dyDescent="0.25">
      <c r="A237" s="218">
        <v>11.6</v>
      </c>
      <c r="B237" s="227" t="s">
        <v>71</v>
      </c>
      <c r="C237" s="228">
        <v>10</v>
      </c>
      <c r="D237" s="184">
        <f t="shared" si="25"/>
        <v>0.1</v>
      </c>
      <c r="E237" s="239">
        <v>3</v>
      </c>
      <c r="F237" s="183">
        <f>D237*E237</f>
        <v>0.30000000000000004</v>
      </c>
      <c r="G237" s="249" t="s">
        <v>104</v>
      </c>
      <c r="H237" s="250"/>
      <c r="I237" s="251"/>
    </row>
    <row r="238" spans="1:9" x14ac:dyDescent="0.25">
      <c r="A238" s="34"/>
      <c r="B238" s="35"/>
      <c r="C238" s="34">
        <f>SUM(C227:C237)</f>
        <v>100</v>
      </c>
      <c r="D238" s="70">
        <f>SUM(D227:D237)</f>
        <v>0.99999999999999989</v>
      </c>
      <c r="E238" s="36"/>
      <c r="F238" s="69">
        <f>SUM(F227:F237)</f>
        <v>2.8</v>
      </c>
      <c r="G238" s="55"/>
      <c r="H238" s="56"/>
      <c r="I238" s="57"/>
    </row>
    <row r="240" spans="1:9" x14ac:dyDescent="0.25">
      <c r="A240" s="138"/>
      <c r="B240" s="86"/>
      <c r="C240" s="87" t="s">
        <v>21</v>
      </c>
      <c r="D240" s="87" t="s">
        <v>1</v>
      </c>
      <c r="E240" s="87" t="s">
        <v>2</v>
      </c>
      <c r="F240" s="88" t="s">
        <v>3</v>
      </c>
      <c r="G240" s="258" t="s">
        <v>4</v>
      </c>
      <c r="H240" s="259"/>
      <c r="I240" s="260"/>
    </row>
    <row r="241" spans="1:9" x14ac:dyDescent="0.25">
      <c r="A241" s="223">
        <v>12</v>
      </c>
      <c r="B241" s="224" t="s">
        <v>100</v>
      </c>
      <c r="C241" s="225"/>
      <c r="D241" s="9">
        <f>COST!E15</f>
        <v>2</v>
      </c>
      <c r="E241" s="10">
        <v>5</v>
      </c>
      <c r="F241" s="41">
        <f>SUM(D241*E241)</f>
        <v>10</v>
      </c>
      <c r="G241" s="261"/>
      <c r="H241" s="262"/>
      <c r="I241" s="263"/>
    </row>
    <row r="242" spans="1:9" x14ac:dyDescent="0.25">
      <c r="A242" s="208">
        <v>12.1</v>
      </c>
      <c r="B242" s="226" t="s">
        <v>20</v>
      </c>
      <c r="C242" s="220"/>
      <c r="D242" s="180"/>
      <c r="E242" s="181"/>
      <c r="F242" s="180"/>
      <c r="G242" s="158" t="s">
        <v>118</v>
      </c>
      <c r="H242" s="170"/>
      <c r="I242" s="162"/>
    </row>
    <row r="243" spans="1:9" x14ac:dyDescent="0.25">
      <c r="A243" s="208"/>
      <c r="B243" s="219" t="s">
        <v>78</v>
      </c>
      <c r="C243" s="220">
        <v>10</v>
      </c>
      <c r="D243" s="177">
        <f>(C243*$D$241)/100</f>
        <v>0.2</v>
      </c>
      <c r="E243" s="239">
        <v>3</v>
      </c>
      <c r="F243" s="183">
        <f t="shared" ref="F243:F248" si="26">D243*E243</f>
        <v>0.60000000000000009</v>
      </c>
      <c r="G243" s="169" t="s">
        <v>123</v>
      </c>
      <c r="H243" s="170"/>
      <c r="I243" s="162"/>
    </row>
    <row r="244" spans="1:9" x14ac:dyDescent="0.25">
      <c r="A244" s="208"/>
      <c r="B244" s="219" t="s">
        <v>76</v>
      </c>
      <c r="C244" s="220">
        <v>10</v>
      </c>
      <c r="D244" s="177">
        <f t="shared" ref="D244:D252" si="27">(C244*$D$241)/100</f>
        <v>0.2</v>
      </c>
      <c r="E244" s="239">
        <v>3</v>
      </c>
      <c r="F244" s="183">
        <f t="shared" si="26"/>
        <v>0.60000000000000009</v>
      </c>
      <c r="G244" s="252" t="s">
        <v>116</v>
      </c>
      <c r="H244" s="253"/>
      <c r="I244" s="254"/>
    </row>
    <row r="245" spans="1:9" x14ac:dyDescent="0.25">
      <c r="A245" s="208"/>
      <c r="B245" s="219" t="s">
        <v>68</v>
      </c>
      <c r="C245" s="220">
        <v>15</v>
      </c>
      <c r="D245" s="177">
        <f t="shared" si="27"/>
        <v>0.3</v>
      </c>
      <c r="E245" s="239">
        <v>3</v>
      </c>
      <c r="F245" s="183">
        <f t="shared" si="26"/>
        <v>0.89999999999999991</v>
      </c>
      <c r="G245" s="255" t="s">
        <v>130</v>
      </c>
      <c r="H245" s="256"/>
      <c r="I245" s="257"/>
    </row>
    <row r="246" spans="1:9" x14ac:dyDescent="0.25">
      <c r="A246" s="208">
        <v>12.2</v>
      </c>
      <c r="B246" s="226" t="s">
        <v>7</v>
      </c>
      <c r="C246" s="220">
        <v>10</v>
      </c>
      <c r="D246" s="177">
        <f t="shared" si="27"/>
        <v>0.2</v>
      </c>
      <c r="E246" s="239">
        <v>2</v>
      </c>
      <c r="F246" s="183">
        <f t="shared" si="26"/>
        <v>0.4</v>
      </c>
      <c r="G246" s="249" t="s">
        <v>114</v>
      </c>
      <c r="H246" s="250"/>
      <c r="I246" s="251"/>
    </row>
    <row r="247" spans="1:9" ht="21" customHeight="1" x14ac:dyDescent="0.25">
      <c r="A247" s="208">
        <v>12.3</v>
      </c>
      <c r="B247" s="226" t="s">
        <v>8</v>
      </c>
      <c r="C247" s="220">
        <v>10</v>
      </c>
      <c r="D247" s="177">
        <f t="shared" si="27"/>
        <v>0.2</v>
      </c>
      <c r="E247" s="239">
        <v>3</v>
      </c>
      <c r="F247" s="183">
        <f t="shared" si="26"/>
        <v>0.60000000000000009</v>
      </c>
      <c r="G247" s="255" t="s">
        <v>105</v>
      </c>
      <c r="H247" s="256"/>
      <c r="I247" s="257"/>
    </row>
    <row r="248" spans="1:9" x14ac:dyDescent="0.25">
      <c r="A248" s="208">
        <v>12.4</v>
      </c>
      <c r="B248" s="226" t="s">
        <v>70</v>
      </c>
      <c r="C248" s="220">
        <v>15</v>
      </c>
      <c r="D248" s="177">
        <f t="shared" si="27"/>
        <v>0.3</v>
      </c>
      <c r="E248" s="239">
        <v>3</v>
      </c>
      <c r="F248" s="183">
        <f t="shared" si="26"/>
        <v>0.89999999999999991</v>
      </c>
      <c r="G248" s="252" t="s">
        <v>115</v>
      </c>
      <c r="H248" s="253"/>
      <c r="I248" s="254"/>
    </row>
    <row r="249" spans="1:9" x14ac:dyDescent="0.25">
      <c r="A249" s="208">
        <v>12.5</v>
      </c>
      <c r="B249" s="216" t="s">
        <v>148</v>
      </c>
      <c r="C249" s="220"/>
      <c r="D249" s="177"/>
      <c r="E249" s="182"/>
      <c r="F249" s="183"/>
      <c r="G249" s="249" t="s">
        <v>103</v>
      </c>
      <c r="H249" s="250"/>
      <c r="I249" s="251"/>
    </row>
    <row r="250" spans="1:9" x14ac:dyDescent="0.25">
      <c r="A250" s="208"/>
      <c r="B250" s="219" t="s">
        <v>77</v>
      </c>
      <c r="C250" s="220">
        <v>10</v>
      </c>
      <c r="D250" s="177">
        <f t="shared" si="27"/>
        <v>0.2</v>
      </c>
      <c r="E250" s="239">
        <v>2</v>
      </c>
      <c r="F250" s="183">
        <f>D250*E250</f>
        <v>0.4</v>
      </c>
      <c r="G250" s="164"/>
      <c r="H250" s="171"/>
      <c r="I250" s="165"/>
    </row>
    <row r="251" spans="1:9" x14ac:dyDescent="0.25">
      <c r="A251" s="208"/>
      <c r="B251" s="219" t="s">
        <v>95</v>
      </c>
      <c r="C251" s="220">
        <v>10</v>
      </c>
      <c r="D251" s="177">
        <f t="shared" si="27"/>
        <v>0.2</v>
      </c>
      <c r="E251" s="239">
        <v>3</v>
      </c>
      <c r="F251" s="183">
        <f>D251*E251</f>
        <v>0.60000000000000009</v>
      </c>
      <c r="G251" s="166"/>
      <c r="H251" s="171"/>
      <c r="I251" s="165"/>
    </row>
    <row r="252" spans="1:9" x14ac:dyDescent="0.25">
      <c r="A252" s="218">
        <v>12.6</v>
      </c>
      <c r="B252" s="227" t="s">
        <v>71</v>
      </c>
      <c r="C252" s="228">
        <v>10</v>
      </c>
      <c r="D252" s="184">
        <f t="shared" si="27"/>
        <v>0.2</v>
      </c>
      <c r="E252" s="239">
        <v>3</v>
      </c>
      <c r="F252" s="183">
        <f>D252*E252</f>
        <v>0.60000000000000009</v>
      </c>
      <c r="G252" s="249" t="s">
        <v>104</v>
      </c>
      <c r="H252" s="250"/>
      <c r="I252" s="251"/>
    </row>
    <row r="253" spans="1:9" x14ac:dyDescent="0.25">
      <c r="A253" s="34"/>
      <c r="B253" s="35"/>
      <c r="C253" s="34">
        <f>SUM(C242:C252)</f>
        <v>100</v>
      </c>
      <c r="D253" s="70">
        <f>SUM(D243:D252)</f>
        <v>1.9999999999999998</v>
      </c>
      <c r="E253" s="36"/>
      <c r="F253" s="69">
        <f>SUM(F243:F252)</f>
        <v>5.6</v>
      </c>
      <c r="G253" s="55"/>
      <c r="H253" s="56"/>
      <c r="I253" s="57"/>
    </row>
    <row r="255" spans="1:9" ht="40.5" customHeight="1" x14ac:dyDescent="0.25">
      <c r="B255" s="235" t="s">
        <v>150</v>
      </c>
      <c r="C255" s="317" t="s">
        <v>151</v>
      </c>
      <c r="D255" s="317"/>
      <c r="E255" s="317"/>
      <c r="F255" s="317"/>
      <c r="G255" s="317"/>
      <c r="H255" s="317"/>
      <c r="I255" s="317"/>
    </row>
    <row r="256" spans="1:9" ht="40.5" customHeight="1" x14ac:dyDescent="0.25">
      <c r="B256" s="235">
        <v>0</v>
      </c>
      <c r="C256" s="316" t="s">
        <v>152</v>
      </c>
      <c r="D256" s="316"/>
      <c r="E256" s="316"/>
      <c r="F256" s="316"/>
      <c r="G256" s="316"/>
      <c r="H256" s="316"/>
      <c r="I256" s="316"/>
    </row>
    <row r="257" spans="2:9" ht="40.5" customHeight="1" x14ac:dyDescent="0.25">
      <c r="B257" s="235">
        <v>1</v>
      </c>
      <c r="C257" s="316" t="s">
        <v>153</v>
      </c>
      <c r="D257" s="316"/>
      <c r="E257" s="316"/>
      <c r="F257" s="316"/>
      <c r="G257" s="316"/>
      <c r="H257" s="316"/>
      <c r="I257" s="316"/>
    </row>
    <row r="258" spans="2:9" ht="40.5" customHeight="1" x14ac:dyDescent="0.25">
      <c r="B258" s="235">
        <v>2</v>
      </c>
      <c r="C258" s="316" t="s">
        <v>154</v>
      </c>
      <c r="D258" s="316"/>
      <c r="E258" s="316"/>
      <c r="F258" s="316"/>
      <c r="G258" s="316"/>
      <c r="H258" s="316"/>
      <c r="I258" s="316"/>
    </row>
    <row r="259" spans="2:9" ht="40.5" customHeight="1" x14ac:dyDescent="0.25">
      <c r="B259" s="235">
        <v>3</v>
      </c>
      <c r="C259" s="316" t="s">
        <v>155</v>
      </c>
      <c r="D259" s="316"/>
      <c r="E259" s="316"/>
      <c r="F259" s="316"/>
      <c r="G259" s="316"/>
      <c r="H259" s="316"/>
      <c r="I259" s="316"/>
    </row>
    <row r="260" spans="2:9" ht="40.5" customHeight="1" x14ac:dyDescent="0.25">
      <c r="B260" s="235">
        <v>4</v>
      </c>
      <c r="C260" s="316" t="s">
        <v>156</v>
      </c>
      <c r="D260" s="316"/>
      <c r="E260" s="316"/>
      <c r="F260" s="316"/>
      <c r="G260" s="316"/>
      <c r="H260" s="316"/>
      <c r="I260" s="316"/>
    </row>
    <row r="261" spans="2:9" ht="40.5" customHeight="1" x14ac:dyDescent="0.25">
      <c r="B261" s="235">
        <v>5</v>
      </c>
      <c r="C261" s="316" t="s">
        <v>157</v>
      </c>
      <c r="D261" s="316"/>
      <c r="E261" s="316"/>
      <c r="F261" s="316"/>
      <c r="G261" s="316"/>
      <c r="H261" s="316"/>
      <c r="I261" s="316"/>
    </row>
  </sheetData>
  <mergeCells count="145">
    <mergeCell ref="G10:I10"/>
    <mergeCell ref="G11:I11"/>
    <mergeCell ref="C261:I261"/>
    <mergeCell ref="C255:I255"/>
    <mergeCell ref="C256:I256"/>
    <mergeCell ref="C257:I257"/>
    <mergeCell ref="C258:I258"/>
    <mergeCell ref="C259:I259"/>
    <mergeCell ref="C260:I260"/>
    <mergeCell ref="G12:I12"/>
    <mergeCell ref="A2:I2"/>
    <mergeCell ref="D5:I5"/>
    <mergeCell ref="G6:I6"/>
    <mergeCell ref="G7:I7"/>
    <mergeCell ref="G8:I8"/>
    <mergeCell ref="G9:I9"/>
    <mergeCell ref="G13:I13"/>
    <mergeCell ref="G14:I14"/>
    <mergeCell ref="G46:I46"/>
    <mergeCell ref="G17:I17"/>
    <mergeCell ref="G18:I18"/>
    <mergeCell ref="G19:I19"/>
    <mergeCell ref="G26:I26"/>
    <mergeCell ref="G35:I35"/>
    <mergeCell ref="G36:I36"/>
    <mergeCell ref="G37:I37"/>
    <mergeCell ref="G38:I38"/>
    <mergeCell ref="G49:I49"/>
    <mergeCell ref="G50:I50"/>
    <mergeCell ref="G51:I51"/>
    <mergeCell ref="G40:I40"/>
    <mergeCell ref="G41:I41"/>
    <mergeCell ref="G47:I47"/>
    <mergeCell ref="G52:I52"/>
    <mergeCell ref="G42:I42"/>
    <mergeCell ref="G43:I43"/>
    <mergeCell ref="G44:I44"/>
    <mergeCell ref="G45:I45"/>
    <mergeCell ref="G53:I53"/>
    <mergeCell ref="G59:I59"/>
    <mergeCell ref="G60:I60"/>
    <mergeCell ref="G62:I62"/>
    <mergeCell ref="G86:I86"/>
    <mergeCell ref="G102:I102"/>
    <mergeCell ref="G76:I76"/>
    <mergeCell ref="G73:I73"/>
    <mergeCell ref="G72:I72"/>
    <mergeCell ref="G87:I87"/>
    <mergeCell ref="G88:I88"/>
    <mergeCell ref="G80:I80"/>
    <mergeCell ref="G181:I181"/>
    <mergeCell ref="G92:I92"/>
    <mergeCell ref="G84:I84"/>
    <mergeCell ref="G107:I107"/>
    <mergeCell ref="G109:I109"/>
    <mergeCell ref="G15:I15"/>
    <mergeCell ref="G165:I165"/>
    <mergeCell ref="G166:I166"/>
    <mergeCell ref="G48:I48"/>
    <mergeCell ref="G39:I39"/>
    <mergeCell ref="G118:I118"/>
    <mergeCell ref="G126:I126"/>
    <mergeCell ref="G162:I162"/>
    <mergeCell ref="G160:I160"/>
    <mergeCell ref="G161:I161"/>
    <mergeCell ref="G231:I231"/>
    <mergeCell ref="G232:I232"/>
    <mergeCell ref="G225:I225"/>
    <mergeCell ref="G226:I226"/>
    <mergeCell ref="G96:I96"/>
    <mergeCell ref="G119:I119"/>
    <mergeCell ref="G132:I132"/>
    <mergeCell ref="G214:I214"/>
    <mergeCell ref="G146:I146"/>
    <mergeCell ref="G151:I151"/>
    <mergeCell ref="G70:I70"/>
    <mergeCell ref="G71:I71"/>
    <mergeCell ref="G210:I210"/>
    <mergeCell ref="G203:I203"/>
    <mergeCell ref="G204:I204"/>
    <mergeCell ref="G207:I207"/>
    <mergeCell ref="G133:I133"/>
    <mergeCell ref="G89:I89"/>
    <mergeCell ref="G127:I127"/>
    <mergeCell ref="G97:I97"/>
    <mergeCell ref="G110:I110"/>
    <mergeCell ref="G98:I98"/>
    <mergeCell ref="G99:I99"/>
    <mergeCell ref="G100:I100"/>
    <mergeCell ref="G101:I101"/>
    <mergeCell ref="G111:I111"/>
    <mergeCell ref="G112:I112"/>
    <mergeCell ref="G115:I115"/>
    <mergeCell ref="G122:I122"/>
    <mergeCell ref="G124:I124"/>
    <mergeCell ref="G125:I125"/>
    <mergeCell ref="G130:I130"/>
    <mergeCell ref="G123:I123"/>
    <mergeCell ref="G138:I138"/>
    <mergeCell ref="G139:I139"/>
    <mergeCell ref="G140:I140"/>
    <mergeCell ref="G141:I141"/>
    <mergeCell ref="G144:I144"/>
    <mergeCell ref="G136:I136"/>
    <mergeCell ref="G169:I169"/>
    <mergeCell ref="G171:I171"/>
    <mergeCell ref="G172:I172"/>
    <mergeCell ref="G173:I173"/>
    <mergeCell ref="G170:I170"/>
    <mergeCell ref="G187:I187"/>
    <mergeCell ref="G180:I180"/>
    <mergeCell ref="G174:I174"/>
    <mergeCell ref="G177:I177"/>
    <mergeCell ref="G186:I186"/>
    <mergeCell ref="G188:I188"/>
    <mergeCell ref="G189:I189"/>
    <mergeCell ref="G192:I192"/>
    <mergeCell ref="G184:I184"/>
    <mergeCell ref="G199:I199"/>
    <mergeCell ref="G195:I195"/>
    <mergeCell ref="G201:I201"/>
    <mergeCell ref="G202:I202"/>
    <mergeCell ref="G200:I200"/>
    <mergeCell ref="G196:I196"/>
    <mergeCell ref="G215:I215"/>
    <mergeCell ref="G216:I216"/>
    <mergeCell ref="G211:I211"/>
    <mergeCell ref="G217:I217"/>
    <mergeCell ref="G218:I218"/>
    <mergeCell ref="G219:I219"/>
    <mergeCell ref="G222:I222"/>
    <mergeCell ref="G247:I247"/>
    <mergeCell ref="G248:I248"/>
    <mergeCell ref="G229:I229"/>
    <mergeCell ref="G230:I230"/>
    <mergeCell ref="G240:I240"/>
    <mergeCell ref="G241:I241"/>
    <mergeCell ref="G249:I249"/>
    <mergeCell ref="G252:I252"/>
    <mergeCell ref="G233:I233"/>
    <mergeCell ref="G234:I234"/>
    <mergeCell ref="G237:I237"/>
    <mergeCell ref="G244:I244"/>
    <mergeCell ref="G245:I245"/>
    <mergeCell ref="G246:I246"/>
  </mergeCells>
  <pageMargins left="0.7" right="0.7" top="0.75" bottom="0.75" header="0.3" footer="0.3"/>
  <pageSetup paperSize="9" scale="77" fitToHeight="0" orientation="portrait" r:id="rId1"/>
  <rowBreaks count="3" manualBreakCount="3">
    <brk id="78" max="16383" man="1"/>
    <brk id="164" max="8" man="1"/>
    <brk id="20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tabSelected="1" workbookViewId="0">
      <selection activeCell="C20" sqref="C20:C21"/>
    </sheetView>
  </sheetViews>
  <sheetFormatPr defaultRowHeight="15" x14ac:dyDescent="0.25"/>
  <cols>
    <col min="1" max="1" width="6.5703125" bestFit="1" customWidth="1"/>
    <col min="2" max="2" width="45.85546875" customWidth="1"/>
    <col min="3" max="3" width="9.7109375" customWidth="1"/>
    <col min="4" max="12" width="10.7109375" customWidth="1"/>
    <col min="13" max="13" width="14.7109375" customWidth="1"/>
  </cols>
  <sheetData>
    <row r="1" spans="1:12" x14ac:dyDescent="0.25">
      <c r="A1" s="2"/>
      <c r="B1" s="2"/>
      <c r="C1" s="2"/>
      <c r="D1" s="101"/>
      <c r="E1" s="101"/>
      <c r="F1" s="100"/>
    </row>
    <row r="2" spans="1:12" x14ac:dyDescent="0.25">
      <c r="A2" s="331" t="s">
        <v>140</v>
      </c>
      <c r="B2" s="331"/>
      <c r="C2" s="2"/>
      <c r="D2" s="101"/>
      <c r="E2" s="101"/>
      <c r="F2" s="100"/>
      <c r="I2" s="204"/>
      <c r="J2" s="204"/>
      <c r="K2" s="332" t="s">
        <v>139</v>
      </c>
      <c r="L2" s="332"/>
    </row>
    <row r="3" spans="1:12" ht="15.75" x14ac:dyDescent="0.25">
      <c r="A3" s="331" t="s">
        <v>141</v>
      </c>
      <c r="B3" s="331"/>
      <c r="C3" s="102"/>
    </row>
    <row r="5" spans="1:12" ht="15" customHeight="1" x14ac:dyDescent="0.25">
      <c r="A5" s="318" t="s">
        <v>27</v>
      </c>
      <c r="B5" s="318" t="s">
        <v>28</v>
      </c>
      <c r="C5" s="175" t="s">
        <v>131</v>
      </c>
      <c r="D5" s="320" t="s">
        <v>29</v>
      </c>
      <c r="E5" s="321"/>
      <c r="F5" s="321"/>
      <c r="G5" s="321"/>
      <c r="H5" s="321"/>
      <c r="I5" s="321"/>
      <c r="J5" s="321"/>
      <c r="K5" s="321"/>
      <c r="L5" s="322"/>
    </row>
    <row r="6" spans="1:12" ht="15" customHeight="1" x14ac:dyDescent="0.25">
      <c r="A6" s="319"/>
      <c r="B6" s="319"/>
      <c r="C6" s="176" t="s">
        <v>21</v>
      </c>
      <c r="D6" s="103" t="s">
        <v>48</v>
      </c>
      <c r="E6" s="103" t="s">
        <v>49</v>
      </c>
      <c r="F6" s="103" t="s">
        <v>50</v>
      </c>
      <c r="G6" s="103" t="s">
        <v>51</v>
      </c>
      <c r="H6" s="103" t="s">
        <v>52</v>
      </c>
      <c r="I6" s="103" t="s">
        <v>53</v>
      </c>
      <c r="J6" s="104" t="s">
        <v>54</v>
      </c>
      <c r="K6" s="103" t="s">
        <v>55</v>
      </c>
      <c r="L6" s="104" t="s">
        <v>56</v>
      </c>
    </row>
    <row r="7" spans="1:12" s="7" customFormat="1" ht="15" customHeight="1" x14ac:dyDescent="0.25">
      <c r="A7" s="229">
        <v>1</v>
      </c>
      <c r="B7" s="230" t="s">
        <v>41</v>
      </c>
      <c r="C7" s="231">
        <f>'1-9'!F35</f>
        <v>250</v>
      </c>
      <c r="D7" s="233">
        <f>'1-9'!F54</f>
        <v>158</v>
      </c>
      <c r="E7" s="233"/>
      <c r="F7" s="233"/>
      <c r="G7" s="233"/>
      <c r="H7" s="233"/>
      <c r="I7" s="233"/>
      <c r="J7" s="233"/>
      <c r="K7" s="233"/>
      <c r="L7" s="233"/>
    </row>
    <row r="8" spans="1:12" s="7" customFormat="1" ht="15" customHeight="1" x14ac:dyDescent="0.25">
      <c r="A8" s="229">
        <v>2</v>
      </c>
      <c r="B8" s="230" t="s">
        <v>42</v>
      </c>
      <c r="C8" s="231">
        <f>'1-9'!F56</f>
        <v>15</v>
      </c>
      <c r="D8" s="233">
        <f>'1-9'!F77</f>
        <v>6.4499999999999993</v>
      </c>
      <c r="E8" s="233"/>
      <c r="F8" s="233"/>
      <c r="G8" s="233"/>
      <c r="H8" s="233"/>
      <c r="I8" s="233"/>
      <c r="J8" s="233"/>
      <c r="K8" s="233"/>
      <c r="L8" s="233"/>
    </row>
    <row r="9" spans="1:12" s="7" customFormat="1" ht="15" customHeight="1" x14ac:dyDescent="0.25">
      <c r="A9" s="229">
        <v>3</v>
      </c>
      <c r="B9" s="230" t="s">
        <v>43</v>
      </c>
      <c r="C9" s="231">
        <f>'1-9'!F81</f>
        <v>105</v>
      </c>
      <c r="D9" s="233">
        <f>'1-9'!F94</f>
        <v>62.999999999999986</v>
      </c>
      <c r="E9" s="233"/>
      <c r="F9" s="233"/>
      <c r="G9" s="233"/>
      <c r="H9" s="233"/>
      <c r="I9" s="233"/>
      <c r="J9" s="233"/>
      <c r="K9" s="233"/>
      <c r="L9" s="233"/>
    </row>
    <row r="10" spans="1:12" s="7" customFormat="1" ht="15" customHeight="1" x14ac:dyDescent="0.25">
      <c r="A10" s="229">
        <v>4</v>
      </c>
      <c r="B10" s="230" t="s">
        <v>44</v>
      </c>
      <c r="C10" s="231">
        <f>'1-9'!F104</f>
        <v>20</v>
      </c>
      <c r="D10" s="233">
        <f>'1-9'!F116</f>
        <v>12.8</v>
      </c>
      <c r="E10" s="233"/>
      <c r="F10" s="233"/>
      <c r="G10" s="233"/>
      <c r="H10" s="233"/>
      <c r="I10" s="233"/>
      <c r="J10" s="233"/>
      <c r="K10" s="233"/>
      <c r="L10" s="233"/>
    </row>
    <row r="11" spans="1:12" s="7" customFormat="1" ht="15" customHeight="1" x14ac:dyDescent="0.25">
      <c r="A11" s="229">
        <v>5</v>
      </c>
      <c r="B11" s="230" t="s">
        <v>47</v>
      </c>
      <c r="C11" s="231">
        <f>'1-9'!F119</f>
        <v>10</v>
      </c>
      <c r="D11" s="233">
        <f>'1-9'!F131</f>
        <v>5.8000000000000007</v>
      </c>
      <c r="E11" s="233"/>
      <c r="F11" s="233"/>
      <c r="G11" s="233"/>
      <c r="H11" s="233"/>
      <c r="I11" s="233"/>
      <c r="J11" s="233"/>
      <c r="K11" s="233"/>
      <c r="L11" s="233"/>
    </row>
    <row r="12" spans="1:12" s="7" customFormat="1" ht="15" customHeight="1" x14ac:dyDescent="0.25">
      <c r="A12" s="229">
        <v>6</v>
      </c>
      <c r="B12" s="230" t="s">
        <v>17</v>
      </c>
      <c r="C12" s="231">
        <f>'1-9'!F133</f>
        <v>25</v>
      </c>
      <c r="D12" s="233">
        <f>'1-9'!F145</f>
        <v>12.75</v>
      </c>
      <c r="E12" s="233"/>
      <c r="F12" s="233"/>
      <c r="G12" s="233"/>
      <c r="H12" s="233"/>
      <c r="I12" s="233"/>
      <c r="J12" s="233"/>
      <c r="K12" s="233"/>
      <c r="L12" s="233"/>
    </row>
    <row r="13" spans="1:12" s="7" customFormat="1" ht="15" customHeight="1" x14ac:dyDescent="0.25">
      <c r="A13" s="229">
        <v>7</v>
      </c>
      <c r="B13" s="232" t="s">
        <v>96</v>
      </c>
      <c r="C13" s="231">
        <f>'1-9'!F166</f>
        <v>20</v>
      </c>
      <c r="D13" s="234">
        <f>'1-9'!F178</f>
        <v>12.8</v>
      </c>
      <c r="E13" s="234"/>
      <c r="F13" s="234"/>
      <c r="G13" s="234"/>
      <c r="H13" s="234"/>
      <c r="I13" s="234"/>
      <c r="J13" s="234"/>
      <c r="K13" s="234"/>
      <c r="L13" s="234"/>
    </row>
    <row r="14" spans="1:12" s="7" customFormat="1" ht="15" customHeight="1" x14ac:dyDescent="0.25">
      <c r="A14" s="229">
        <v>8</v>
      </c>
      <c r="B14" s="232" t="s">
        <v>97</v>
      </c>
      <c r="C14" s="231">
        <f>'1-9'!F181</f>
        <v>15</v>
      </c>
      <c r="D14" s="234">
        <f>'1-9'!F193</f>
        <v>10.200000000000001</v>
      </c>
      <c r="E14" s="234"/>
      <c r="F14" s="234"/>
      <c r="G14" s="234"/>
      <c r="H14" s="234"/>
      <c r="I14" s="234"/>
      <c r="J14" s="234"/>
      <c r="K14" s="234"/>
      <c r="L14" s="234"/>
    </row>
    <row r="15" spans="1:12" s="7" customFormat="1" ht="15" customHeight="1" x14ac:dyDescent="0.25">
      <c r="A15" s="229">
        <v>9</v>
      </c>
      <c r="B15" s="232" t="s">
        <v>98</v>
      </c>
      <c r="C15" s="231">
        <f>'1-9'!F196</f>
        <v>10</v>
      </c>
      <c r="D15" s="234">
        <f>'1-9'!F208</f>
        <v>6</v>
      </c>
      <c r="E15" s="234"/>
      <c r="F15" s="234"/>
      <c r="G15" s="234"/>
      <c r="H15" s="234"/>
      <c r="I15" s="234"/>
      <c r="J15" s="234"/>
      <c r="K15" s="234"/>
      <c r="L15" s="234"/>
    </row>
    <row r="16" spans="1:12" s="7" customFormat="1" ht="15" customHeight="1" x14ac:dyDescent="0.25">
      <c r="A16" s="229">
        <v>10</v>
      </c>
      <c r="B16" s="232" t="s">
        <v>99</v>
      </c>
      <c r="C16" s="231">
        <f>'1-9'!F211</f>
        <v>15</v>
      </c>
      <c r="D16" s="234">
        <f>'1-9'!F223</f>
        <v>9</v>
      </c>
      <c r="E16" s="234"/>
      <c r="F16" s="234"/>
      <c r="G16" s="234"/>
      <c r="H16" s="234"/>
      <c r="I16" s="234"/>
      <c r="J16" s="234"/>
      <c r="K16" s="234"/>
      <c r="L16" s="234"/>
    </row>
    <row r="17" spans="1:12" s="7" customFormat="1" ht="15" customHeight="1" x14ac:dyDescent="0.25">
      <c r="A17" s="229">
        <v>11</v>
      </c>
      <c r="B17" s="232" t="s">
        <v>129</v>
      </c>
      <c r="C17" s="231">
        <f>'1-9'!F226</f>
        <v>5</v>
      </c>
      <c r="D17" s="234">
        <f>'1-9'!F238</f>
        <v>2.8</v>
      </c>
      <c r="E17" s="234"/>
      <c r="F17" s="234"/>
      <c r="G17" s="234"/>
      <c r="H17" s="234"/>
      <c r="I17" s="234"/>
      <c r="J17" s="234"/>
      <c r="K17" s="234"/>
      <c r="L17" s="234"/>
    </row>
    <row r="18" spans="1:12" s="7" customFormat="1" ht="15" customHeight="1" x14ac:dyDescent="0.25">
      <c r="A18" s="229">
        <v>12</v>
      </c>
      <c r="B18" s="232" t="s">
        <v>100</v>
      </c>
      <c r="C18" s="231">
        <f>'1-9'!F241</f>
        <v>10</v>
      </c>
      <c r="D18" s="234">
        <f>'1-9'!F253</f>
        <v>5.6</v>
      </c>
      <c r="E18" s="234"/>
      <c r="F18" s="234"/>
      <c r="G18" s="234"/>
      <c r="H18" s="234"/>
      <c r="I18" s="234"/>
      <c r="J18" s="234"/>
      <c r="K18" s="234"/>
      <c r="L18" s="234"/>
    </row>
    <row r="19" spans="1:12" ht="15" customHeight="1" x14ac:dyDescent="0.25">
      <c r="A19" s="4"/>
      <c r="B19" s="105" t="s">
        <v>30</v>
      </c>
      <c r="C19" s="202">
        <f>SUM(C7:C18)</f>
        <v>500</v>
      </c>
      <c r="D19" s="106">
        <f>SUM(D7:D18)</f>
        <v>305.20000000000005</v>
      </c>
      <c r="E19" s="106"/>
      <c r="F19" s="106"/>
      <c r="G19" s="106"/>
      <c r="H19" s="106"/>
      <c r="I19" s="106"/>
      <c r="J19" s="106"/>
      <c r="K19" s="106"/>
      <c r="L19" s="106"/>
    </row>
    <row r="20" spans="1:12" ht="15" customHeight="1" x14ac:dyDescent="0.25">
      <c r="A20" s="203"/>
      <c r="B20" s="128" t="s">
        <v>138</v>
      </c>
      <c r="C20" s="329">
        <f>(C19/$C$19)*100</f>
        <v>100</v>
      </c>
      <c r="D20" s="329">
        <f>(D19/$C$19)*100</f>
        <v>61.040000000000006</v>
      </c>
      <c r="E20" s="327"/>
      <c r="F20" s="327"/>
      <c r="G20" s="327"/>
      <c r="H20" s="327"/>
      <c r="I20" s="327"/>
      <c r="J20" s="327"/>
      <c r="K20" s="327"/>
      <c r="L20" s="327"/>
    </row>
    <row r="21" spans="1:12" ht="15" customHeight="1" x14ac:dyDescent="0.25">
      <c r="A21" s="5"/>
      <c r="B21" s="131" t="s">
        <v>45</v>
      </c>
      <c r="C21" s="330"/>
      <c r="D21" s="330"/>
      <c r="E21" s="328"/>
      <c r="F21" s="328"/>
      <c r="G21" s="328"/>
      <c r="H21" s="328"/>
      <c r="I21" s="328"/>
      <c r="J21" s="328"/>
      <c r="K21" s="328"/>
      <c r="L21" s="328"/>
    </row>
    <row r="22" spans="1:12" ht="15" customHeight="1" x14ac:dyDescent="0.25">
      <c r="A22" s="127"/>
      <c r="B22" s="128" t="s">
        <v>149</v>
      </c>
      <c r="C22" s="323">
        <v>20</v>
      </c>
      <c r="D22" s="325">
        <f>(D19/$C$19)*C22</f>
        <v>12.208000000000002</v>
      </c>
      <c r="E22" s="129"/>
      <c r="F22" s="129"/>
      <c r="G22" s="129"/>
      <c r="H22" s="129"/>
      <c r="I22" s="129"/>
      <c r="J22" s="129"/>
      <c r="K22" s="129"/>
      <c r="L22" s="129"/>
    </row>
    <row r="23" spans="1:12" x14ac:dyDescent="0.25">
      <c r="A23" s="130"/>
      <c r="B23" s="131" t="s">
        <v>45</v>
      </c>
      <c r="C23" s="324"/>
      <c r="D23" s="326"/>
      <c r="E23" s="5"/>
      <c r="F23" s="5"/>
      <c r="G23" s="5"/>
      <c r="H23" s="5"/>
      <c r="I23" s="5"/>
      <c r="J23" s="5"/>
      <c r="K23" s="5"/>
      <c r="L23" s="5"/>
    </row>
    <row r="26" spans="1:12" x14ac:dyDescent="0.25">
      <c r="B26" s="107"/>
      <c r="C26" s="107"/>
      <c r="D26" s="107"/>
      <c r="H26" s="108"/>
      <c r="I26" s="108"/>
      <c r="J26" s="108"/>
      <c r="K26" s="108"/>
    </row>
    <row r="27" spans="1:12" x14ac:dyDescent="0.25">
      <c r="B27" s="107"/>
      <c r="C27" s="107"/>
      <c r="D27" s="107"/>
      <c r="H27" s="107"/>
      <c r="I27" s="107"/>
      <c r="J27" s="107"/>
      <c r="K27" s="107"/>
    </row>
    <row r="28" spans="1:12" x14ac:dyDescent="0.25">
      <c r="B28" s="107"/>
      <c r="C28" s="107"/>
      <c r="D28" s="107"/>
      <c r="H28" s="107"/>
      <c r="I28" s="107"/>
      <c r="J28" s="107"/>
      <c r="K28" s="107"/>
    </row>
    <row r="29" spans="1:12" x14ac:dyDescent="0.25">
      <c r="B29" s="107"/>
      <c r="C29" s="107"/>
      <c r="D29" s="107"/>
      <c r="H29" s="107"/>
      <c r="I29" s="107"/>
      <c r="J29" s="107"/>
      <c r="K29" s="107"/>
    </row>
    <row r="30" spans="1:12" x14ac:dyDescent="0.25">
      <c r="B30" s="108"/>
      <c r="C30" s="108"/>
      <c r="D30" s="108"/>
      <c r="H30" s="108"/>
      <c r="I30" s="108"/>
      <c r="J30" s="108"/>
      <c r="K30" s="108"/>
    </row>
    <row r="31" spans="1:12" s="2" customFormat="1" x14ac:dyDescent="0.25">
      <c r="B31" s="109"/>
      <c r="C31" s="109"/>
      <c r="H31" s="109"/>
      <c r="I31" s="109"/>
      <c r="J31" s="109"/>
      <c r="K31" s="109"/>
    </row>
    <row r="32" spans="1:12" s="107" customFormat="1" x14ac:dyDescent="0.25">
      <c r="B32" s="108"/>
      <c r="C32" s="108"/>
      <c r="H32" s="108"/>
      <c r="I32" s="108"/>
      <c r="J32" s="108"/>
      <c r="K32" s="108"/>
    </row>
    <row r="33" spans="2:11" s="107" customFormat="1" x14ac:dyDescent="0.25">
      <c r="B33" s="108"/>
      <c r="C33" s="108"/>
      <c r="D33" s="108"/>
      <c r="H33" s="108"/>
      <c r="I33" s="108"/>
      <c r="J33" s="108"/>
      <c r="K33" s="108"/>
    </row>
    <row r="34" spans="2:11" s="107" customFormat="1" x14ac:dyDescent="0.25">
      <c r="B34" s="108"/>
      <c r="C34" s="108"/>
      <c r="D34" s="108"/>
      <c r="H34" s="108"/>
      <c r="I34" s="108"/>
      <c r="J34" s="108"/>
      <c r="K34" s="108"/>
    </row>
    <row r="35" spans="2:11" s="107" customFormat="1" x14ac:dyDescent="0.25">
      <c r="B35" s="108"/>
      <c r="C35" s="108"/>
      <c r="D35" s="108"/>
      <c r="H35" s="108"/>
      <c r="I35" s="108"/>
      <c r="J35" s="108"/>
      <c r="K35" s="108"/>
    </row>
  </sheetData>
  <mergeCells count="18">
    <mergeCell ref="A2:B2"/>
    <mergeCell ref="A3:B3"/>
    <mergeCell ref="H20:H21"/>
    <mergeCell ref="I20:I21"/>
    <mergeCell ref="J20:J21"/>
    <mergeCell ref="K20:K21"/>
    <mergeCell ref="F20:F21"/>
    <mergeCell ref="G20:G21"/>
    <mergeCell ref="K2:L2"/>
    <mergeCell ref="L20:L21"/>
    <mergeCell ref="A5:A6"/>
    <mergeCell ref="B5:B6"/>
    <mergeCell ref="D5:L5"/>
    <mergeCell ref="C22:C23"/>
    <mergeCell ref="D22:D23"/>
    <mergeCell ref="E20:E21"/>
    <mergeCell ref="C20:C21"/>
    <mergeCell ref="D20:D21"/>
  </mergeCells>
  <pageMargins left="0.75" right="0.5" top="0.5" bottom="0.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COST</vt:lpstr>
      <vt:lpstr>1-9</vt:lpstr>
      <vt:lpstr>Keputusan</vt:lpstr>
      <vt:lpstr>'1-9'!Print_Area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Khairil Hizar</cp:lastModifiedBy>
  <cp:lastPrinted>2018-02-19T01:00:28Z</cp:lastPrinted>
  <dcterms:created xsi:type="dcterms:W3CDTF">2012-04-09T03:02:59Z</dcterms:created>
  <dcterms:modified xsi:type="dcterms:W3CDTF">2018-02-28T01:41:10Z</dcterms:modified>
</cp:coreProperties>
</file>