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5195" windowHeight="8955"/>
  </bookViews>
  <sheets>
    <sheet name="labuan" sheetId="3" r:id="rId1"/>
    <sheet name="Cost" sheetId="7" r:id="rId2"/>
  </sheets>
  <definedNames>
    <definedName name="_xlnm.Print_Area" localSheetId="1">Cost!$A$1:$L$27</definedName>
    <definedName name="_xlnm.Print_Area" localSheetId="0">labuan!$A$1:$P$28</definedName>
    <definedName name="_xlnm.Print_Titles" localSheetId="1">Cost!$6:$8</definedName>
  </definedNames>
  <calcPr calcId="125725"/>
</workbook>
</file>

<file path=xl/calcChain.xml><?xml version="1.0" encoding="utf-8"?>
<calcChain xmlns="http://schemas.openxmlformats.org/spreadsheetml/2006/main">
  <c r="AA11" i="3"/>
  <c r="N19" i="7"/>
  <c r="H18"/>
  <c r="J18" s="1"/>
  <c r="L18" s="1"/>
  <c r="L19" s="1"/>
  <c r="G24" s="1"/>
  <c r="J10"/>
  <c r="L10" s="1"/>
  <c r="J9"/>
  <c r="L9" s="1"/>
  <c r="AA23" i="3"/>
  <c r="AA22"/>
  <c r="Z22" s="1"/>
  <c r="AA21"/>
  <c r="AA20"/>
  <c r="Z20"/>
  <c r="AB20" s="1"/>
  <c r="AE20" s="1"/>
  <c r="AA19"/>
  <c r="AA18"/>
  <c r="Z18" s="1"/>
  <c r="AA17"/>
  <c r="AA16"/>
  <c r="Z16" s="1"/>
  <c r="AA15"/>
  <c r="AA14"/>
  <c r="Z14" s="1"/>
  <c r="AA13"/>
  <c r="AA12"/>
  <c r="Z12"/>
  <c r="AB12" s="1"/>
  <c r="AE12" s="1"/>
  <c r="AA10"/>
  <c r="Z10" s="1"/>
  <c r="AA9"/>
  <c r="AA8"/>
  <c r="L11" i="7" l="1"/>
  <c r="G23" s="1"/>
  <c r="E25"/>
  <c r="AC22" i="3"/>
  <c r="AB22"/>
  <c r="AE22" s="1"/>
  <c r="AC14"/>
  <c r="AB14"/>
  <c r="AE14" s="1"/>
  <c r="AB18"/>
  <c r="AE18" s="1"/>
  <c r="AC18"/>
  <c r="AC16"/>
  <c r="AB16"/>
  <c r="AE16" s="1"/>
  <c r="AB10"/>
  <c r="AE10" s="1"/>
  <c r="AC10"/>
  <c r="AD10" s="1"/>
  <c r="AC12"/>
  <c r="AC20"/>
  <c r="AD20" s="1"/>
  <c r="AD12"/>
  <c r="AD18"/>
  <c r="Z11"/>
  <c r="Z15"/>
  <c r="Z17"/>
  <c r="Z19"/>
  <c r="Z21"/>
  <c r="Z23"/>
  <c r="Z13"/>
  <c r="Z8"/>
  <c r="Z9"/>
  <c r="AD16" l="1"/>
  <c r="AD22"/>
  <c r="G25" i="7"/>
  <c r="L20" i="3"/>
  <c r="M20"/>
  <c r="L10"/>
  <c r="M10"/>
  <c r="L16"/>
  <c r="M16"/>
  <c r="L22"/>
  <c r="M22"/>
  <c r="L18"/>
  <c r="M18"/>
  <c r="AD14"/>
  <c r="AB23"/>
  <c r="AE23" s="1"/>
  <c r="AC23"/>
  <c r="AB13"/>
  <c r="AE13" s="1"/>
  <c r="AC13"/>
  <c r="AB17"/>
  <c r="AE17" s="1"/>
  <c r="AC17"/>
  <c r="AD17" s="1"/>
  <c r="AB19"/>
  <c r="AC19"/>
  <c r="AB21"/>
  <c r="AC21"/>
  <c r="AB11"/>
  <c r="AE11" s="1"/>
  <c r="AC11"/>
  <c r="AB15"/>
  <c r="AE15" s="1"/>
  <c r="AC15"/>
  <c r="AB8"/>
  <c r="AE8" s="1"/>
  <c r="AC8"/>
  <c r="AC9"/>
  <c r="AB9"/>
  <c r="AE9" s="1"/>
  <c r="L17" l="1"/>
  <c r="M17"/>
  <c r="L14"/>
  <c r="M14"/>
  <c r="AD11"/>
  <c r="AD13"/>
  <c r="AE21"/>
  <c r="AD21" s="1"/>
  <c r="AE19"/>
  <c r="AD19" s="1"/>
  <c r="AD15"/>
  <c r="AD23"/>
  <c r="AD8"/>
  <c r="AD9"/>
  <c r="L21" l="1"/>
  <c r="M21"/>
  <c r="L19"/>
  <c r="M19"/>
  <c r="L23"/>
  <c r="M23"/>
  <c r="L9"/>
  <c r="M9"/>
  <c r="L15"/>
  <c r="M15"/>
  <c r="L13"/>
  <c r="M13"/>
  <c r="L8"/>
  <c r="M8"/>
</calcChain>
</file>

<file path=xl/sharedStrings.xml><?xml version="1.0" encoding="utf-8"?>
<sst xmlns="http://schemas.openxmlformats.org/spreadsheetml/2006/main" count="151" uniqueCount="82">
  <si>
    <t>No.</t>
  </si>
  <si>
    <t>District</t>
  </si>
  <si>
    <t>Structure No.</t>
  </si>
  <si>
    <t>Bridge / River Name</t>
  </si>
  <si>
    <t>Structural System</t>
  </si>
  <si>
    <t>Span no.</t>
  </si>
  <si>
    <t>ELR-LTAL</t>
  </si>
  <si>
    <t>ELR-SV Units</t>
  </si>
  <si>
    <t>Axial / Moment</t>
  </si>
  <si>
    <t>Shear</t>
  </si>
  <si>
    <t>SG</t>
  </si>
  <si>
    <t>PG</t>
  </si>
  <si>
    <t>SG/SG/SG</t>
  </si>
  <si>
    <t>PG/PG/PG</t>
  </si>
  <si>
    <t>SG/SG/SG (CONT)</t>
  </si>
  <si>
    <t>SG/SG</t>
  </si>
  <si>
    <t>RC</t>
  </si>
  <si>
    <t>Location</t>
  </si>
  <si>
    <t>WRO Schedule</t>
  </si>
  <si>
    <t>STUDY OF BRIDGE CAPACITY ON FEDERAL ROUTES IN SABAH, SARAWAK AND LABUAN FOR COMPLIANCE WITH WEIGHT RESTRICTION (FEDERAL ROADS) (AMENDMENT) ORDER 2003</t>
  </si>
  <si>
    <t>Task iv - Identify and prioritise Federal Routes for upgrading to List I of the Second Schedule of WRO 2003</t>
  </si>
  <si>
    <t>-</t>
  </si>
  <si>
    <t>FL700/300/71</t>
  </si>
  <si>
    <t>JALAN PATAU-PATAU 1</t>
  </si>
  <si>
    <t>SG.</t>
  </si>
  <si>
    <t>FL700/301.25</t>
  </si>
  <si>
    <t>JALAN PATAU-PATAU 2</t>
  </si>
  <si>
    <t>FL700/305/68</t>
  </si>
  <si>
    <t>JALAN PATAU-PATAU 3(I)</t>
  </si>
  <si>
    <t>FL700/305/69</t>
  </si>
  <si>
    <t>JALAN PATAU-PATAU 3(II)</t>
  </si>
  <si>
    <t>FL703/002/95</t>
  </si>
  <si>
    <t>JALAN OKK DAUD</t>
  </si>
  <si>
    <t>FL704/001/58</t>
  </si>
  <si>
    <t>SG. BANGAT</t>
  </si>
  <si>
    <t>FL705/007/17</t>
  </si>
  <si>
    <t>SG. BELUKUT</t>
  </si>
  <si>
    <t>FL745/000/45</t>
  </si>
  <si>
    <t>JALAN KOMPLEKS WATERFRONT</t>
  </si>
  <si>
    <t>FL749/001/25</t>
  </si>
  <si>
    <t>SG. KINABENUWA</t>
  </si>
  <si>
    <t>List of Bridges in Labuan</t>
  </si>
  <si>
    <t>FL700</t>
  </si>
  <si>
    <t>FL703</t>
  </si>
  <si>
    <t>FL704</t>
  </si>
  <si>
    <t>FL705</t>
  </si>
  <si>
    <t>FL745</t>
  </si>
  <si>
    <t>FL749</t>
  </si>
  <si>
    <t>Span Length (m)</t>
  </si>
  <si>
    <t>Inventory card not available</t>
  </si>
  <si>
    <t>List V</t>
  </si>
  <si>
    <t>Federal Route FL745</t>
  </si>
  <si>
    <t>Estimated cost(RM)</t>
  </si>
  <si>
    <t>STATUS</t>
  </si>
  <si>
    <t>Comply</t>
  </si>
  <si>
    <t>Replace</t>
  </si>
  <si>
    <t xml:space="preserve">LOAD RATIO ALONG LOADED LENGTH: MTAL/LTAL </t>
  </si>
  <si>
    <t>lower span</t>
  </si>
  <si>
    <t>actual span</t>
  </si>
  <si>
    <t>upper span</t>
  </si>
  <si>
    <t>lower ratio</t>
  </si>
  <si>
    <t>actual ratio</t>
  </si>
  <si>
    <t>upper ratio</t>
  </si>
  <si>
    <t>`</t>
  </si>
  <si>
    <t>Span Length</t>
  </si>
  <si>
    <t>Total Span</t>
  </si>
  <si>
    <t>Proposed Width (m)</t>
  </si>
  <si>
    <t>Cost/m2</t>
  </si>
  <si>
    <t>Total Cost</t>
  </si>
  <si>
    <t>Plan Area</t>
  </si>
  <si>
    <t>m2</t>
  </si>
  <si>
    <t>Total Cost =</t>
  </si>
  <si>
    <t>SUMMARY OF ESTIMATED COST</t>
  </si>
  <si>
    <t xml:space="preserve">Federal Routes </t>
  </si>
  <si>
    <t>Numbers of Bridges</t>
  </si>
  <si>
    <t>Estimated Cost Bridge Replacement in Labuan</t>
  </si>
  <si>
    <t>Federal Route FL700</t>
  </si>
  <si>
    <t>Federal Route FL700:</t>
  </si>
  <si>
    <t>Federal Route FL745:</t>
  </si>
  <si>
    <t>Route FL745</t>
  </si>
  <si>
    <t>Route FL700</t>
  </si>
  <si>
    <t>β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</si>
</sst>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0.0"/>
    <numFmt numFmtId="166" formatCode="0.000"/>
    <numFmt numFmtId="167" formatCode="#,##0.000"/>
    <numFmt numFmtId="168" formatCode="0.000%"/>
  </numFmts>
  <fonts count="16">
    <font>
      <sz val="10"/>
      <name val="Arial"/>
    </font>
    <font>
      <sz val="8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Calibri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</cellStyleXfs>
  <cellXfs count="20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1"/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165" fontId="3" fillId="2" borderId="23" xfId="0" applyNumberFormat="1" applyFont="1" applyFill="1" applyBorder="1" applyAlignment="1">
      <alignment horizontal="center" vertical="center"/>
    </xf>
    <xf numFmtId="166" fontId="3" fillId="2" borderId="23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Border="1"/>
    <xf numFmtId="0" fontId="9" fillId="0" borderId="0" xfId="0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3" fillId="0" borderId="0" xfId="0" applyFont="1" applyBorder="1"/>
    <xf numFmtId="0" fontId="10" fillId="0" borderId="23" xfId="0" applyFont="1" applyBorder="1" applyAlignment="1">
      <alignment horizontal="center" vertical="center"/>
    </xf>
    <xf numFmtId="2" fontId="1" fillId="0" borderId="23" xfId="0" applyNumberFormat="1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horizontal="center" vertical="center"/>
    </xf>
    <xf numFmtId="167" fontId="1" fillId="0" borderId="23" xfId="0" applyNumberFormat="1" applyFont="1" applyBorder="1" applyAlignment="1" applyProtection="1">
      <alignment horizontal="center" vertical="center"/>
    </xf>
    <xf numFmtId="167" fontId="10" fillId="0" borderId="23" xfId="0" applyNumberFormat="1" applyFont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 applyProtection="1">
      <alignment horizontal="center" vertical="center"/>
    </xf>
    <xf numFmtId="2" fontId="10" fillId="0" borderId="0" xfId="0" applyNumberFormat="1" applyFont="1" applyBorder="1" applyAlignment="1" applyProtection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/>
    <xf numFmtId="0" fontId="3" fillId="0" borderId="0" xfId="1" applyFont="1" applyBorder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 wrapText="1"/>
    </xf>
    <xf numFmtId="0" fontId="8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 vertical="top" wrapText="1"/>
    </xf>
    <xf numFmtId="0" fontId="3" fillId="0" borderId="0" xfId="1" applyFont="1" applyFill="1"/>
    <xf numFmtId="0" fontId="3" fillId="0" borderId="0" xfId="1" applyFont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165" fontId="3" fillId="2" borderId="0" xfId="1" applyNumberFormat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 wrapText="1"/>
    </xf>
    <xf numFmtId="166" fontId="3" fillId="2" borderId="0" xfId="1" applyNumberFormat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2" fontId="3" fillId="0" borderId="13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2" fontId="3" fillId="0" borderId="24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2" fontId="3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center" vertical="center"/>
    </xf>
    <xf numFmtId="166" fontId="4" fillId="0" borderId="0" xfId="1" applyNumberFormat="1" applyFont="1" applyFill="1" applyBorder="1" applyAlignment="1" applyProtection="1">
      <alignment horizontal="center" vertical="center"/>
    </xf>
    <xf numFmtId="4" fontId="3" fillId="0" borderId="13" xfId="2" applyNumberFormat="1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ill="1" applyAlignment="1">
      <alignment vertical="center"/>
    </xf>
    <xf numFmtId="2" fontId="3" fillId="0" borderId="0" xfId="1" applyNumberFormat="1" applyFont="1" applyBorder="1" applyAlignment="1" applyProtection="1">
      <alignment horizontal="center" vertical="center"/>
    </xf>
    <xf numFmtId="0" fontId="4" fillId="0" borderId="0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166" fontId="4" fillId="0" borderId="0" xfId="1" applyNumberFormat="1" applyFont="1" applyBorder="1" applyAlignment="1" applyProtection="1">
      <alignment horizontal="center" vertical="center"/>
    </xf>
    <xf numFmtId="0" fontId="3" fillId="0" borderId="0" xfId="1" applyAlignment="1">
      <alignment vertical="center"/>
    </xf>
    <xf numFmtId="0" fontId="3" fillId="3" borderId="32" xfId="1" applyFont="1" applyFill="1" applyBorder="1" applyAlignment="1">
      <alignment horizontal="center" vertical="center" wrapText="1"/>
    </xf>
    <xf numFmtId="0" fontId="3" fillId="3" borderId="33" xfId="1" applyFont="1" applyFill="1" applyBorder="1" applyAlignment="1">
      <alignment horizontal="center" vertical="center" wrapText="1"/>
    </xf>
    <xf numFmtId="0" fontId="4" fillId="3" borderId="33" xfId="1" applyFont="1" applyFill="1" applyBorder="1" applyAlignment="1">
      <alignment horizontal="right" vertical="center"/>
    </xf>
    <xf numFmtId="0" fontId="12" fillId="3" borderId="0" xfId="1" applyFont="1" applyFill="1" applyBorder="1" applyAlignment="1">
      <alignment horizontal="right" vertical="center" wrapText="1"/>
    </xf>
    <xf numFmtId="4" fontId="12" fillId="3" borderId="0" xfId="1" applyNumberFormat="1" applyFont="1" applyFill="1" applyBorder="1" applyAlignment="1">
      <alignment horizontal="center" vertical="center" wrapText="1"/>
    </xf>
    <xf numFmtId="1" fontId="12" fillId="3" borderId="34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center" vertical="center" wrapText="1"/>
    </xf>
    <xf numFmtId="1" fontId="12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center"/>
    </xf>
    <xf numFmtId="0" fontId="12" fillId="0" borderId="24" xfId="1" applyFont="1" applyBorder="1"/>
    <xf numFmtId="0" fontId="3" fillId="0" borderId="0" xfId="1" applyBorder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7" fillId="0" borderId="0" xfId="1" applyFont="1"/>
    <xf numFmtId="0" fontId="12" fillId="0" borderId="0" xfId="1" applyFont="1" applyBorder="1" applyAlignment="1">
      <alignment horizontal="center" vertical="center" wrapText="1"/>
    </xf>
    <xf numFmtId="4" fontId="12" fillId="0" borderId="0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2" fillId="0" borderId="35" xfId="1" applyFont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right" vertical="center"/>
    </xf>
    <xf numFmtId="0" fontId="3" fillId="0" borderId="29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22" xfId="0" quotePrefix="1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1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2" fontId="11" fillId="0" borderId="12" xfId="0" applyNumberFormat="1" applyFont="1" applyBorder="1" applyAlignment="1">
      <alignment horizontal="center" vertical="center" wrapText="1"/>
    </xf>
    <xf numFmtId="2" fontId="11" fillId="0" borderId="2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3" fontId="12" fillId="0" borderId="35" xfId="1" applyNumberFormat="1" applyFont="1" applyBorder="1" applyAlignment="1">
      <alignment horizontal="center" vertical="center" wrapText="1"/>
    </xf>
    <xf numFmtId="4" fontId="12" fillId="0" borderId="35" xfId="1" applyNumberFormat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/>
    </xf>
    <xf numFmtId="3" fontId="7" fillId="0" borderId="33" xfId="1" applyNumberFormat="1" applyFont="1" applyBorder="1" applyAlignment="1">
      <alignment horizontal="center"/>
    </xf>
    <xf numFmtId="4" fontId="7" fillId="0" borderId="33" xfId="1" applyNumberFormat="1" applyFont="1" applyBorder="1" applyAlignment="1">
      <alignment horizontal="center"/>
    </xf>
    <xf numFmtId="3" fontId="7" fillId="0" borderId="0" xfId="1" applyNumberFormat="1" applyFont="1" applyBorder="1" applyAlignment="1">
      <alignment horizontal="center"/>
    </xf>
    <xf numFmtId="4" fontId="7" fillId="0" borderId="0" xfId="1" applyNumberFormat="1" applyFont="1" applyBorder="1" applyAlignment="1">
      <alignment horizontal="center"/>
    </xf>
    <xf numFmtId="0" fontId="14" fillId="0" borderId="25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33"/>
  <sheetViews>
    <sheetView tabSelected="1" view="pageBreakPreview" zoomScale="90" zoomScaleSheetLayoutView="90" workbookViewId="0">
      <selection activeCell="Q18" sqref="Q18"/>
    </sheetView>
  </sheetViews>
  <sheetFormatPr defaultRowHeight="12.75"/>
  <cols>
    <col min="1" max="1" width="4.140625" style="9" customWidth="1"/>
    <col min="2" max="2" width="10.28515625" style="9" customWidth="1"/>
    <col min="3" max="3" width="14.42578125" style="9" customWidth="1"/>
    <col min="4" max="4" width="18" style="9" customWidth="1"/>
    <col min="5" max="5" width="14.140625" style="9" customWidth="1"/>
    <col min="6" max="6" width="9.140625" style="9"/>
    <col min="7" max="7" width="9.140625" style="27"/>
    <col min="8" max="8" width="9.28515625" style="9" customWidth="1"/>
    <col min="9" max="9" width="9.5703125" style="9" customWidth="1"/>
    <col min="10" max="11" width="9.140625" style="9"/>
    <col min="12" max="13" width="9.42578125" style="9" customWidth="1"/>
    <col min="14" max="14" width="10.140625" style="9" customWidth="1"/>
    <col min="15" max="15" width="10.42578125" style="9" customWidth="1"/>
    <col min="16" max="16" width="15.7109375" style="9" customWidth="1"/>
    <col min="17" max="25" width="9.140625" style="9"/>
    <col min="26" max="31" width="10.7109375" style="9" customWidth="1"/>
    <col min="32" max="16384" width="9.140625" style="9"/>
  </cols>
  <sheetData>
    <row r="1" spans="1:56" ht="39" customHeight="1">
      <c r="A1" s="169" t="s">
        <v>19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</row>
    <row r="2" spans="1:56" ht="15" customHeight="1">
      <c r="A2" s="170" t="s">
        <v>20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AT2" s="70"/>
      <c r="AU2" s="70"/>
      <c r="AV2" s="70"/>
      <c r="AW2" s="70"/>
      <c r="AX2" s="70"/>
      <c r="AY2" s="70"/>
      <c r="AZ2" s="70"/>
    </row>
    <row r="3" spans="1:56" ht="22.5" customHeight="1">
      <c r="A3" s="170" t="s">
        <v>41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V3" s="57"/>
      <c r="W3" s="57"/>
      <c r="X3" s="57"/>
      <c r="Y3" s="57"/>
      <c r="Z3" s="49"/>
      <c r="AA3" s="49"/>
      <c r="AB3" s="49"/>
      <c r="AC3" s="49"/>
      <c r="AD3" s="49"/>
      <c r="AE3" s="49"/>
      <c r="AF3" s="49"/>
      <c r="AG3" s="50" t="s">
        <v>56</v>
      </c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</row>
    <row r="4" spans="1:56" ht="13.5" thickBot="1">
      <c r="A4" s="10"/>
      <c r="B4" s="10"/>
      <c r="C4" s="11"/>
      <c r="D4" s="11"/>
      <c r="E4" s="8"/>
      <c r="F4" s="12"/>
      <c r="G4" s="26"/>
      <c r="H4" s="12"/>
      <c r="I4" s="12"/>
      <c r="J4" s="12"/>
      <c r="K4" s="12"/>
      <c r="L4" s="8"/>
      <c r="M4" s="8"/>
      <c r="N4" s="8"/>
      <c r="O4" s="8"/>
      <c r="V4" s="57"/>
      <c r="W4" s="57"/>
      <c r="X4" s="57"/>
      <c r="Y4" s="57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</row>
    <row r="5" spans="1:56" ht="13.5" customHeight="1">
      <c r="A5" s="161" t="s">
        <v>0</v>
      </c>
      <c r="B5" s="161" t="s">
        <v>1</v>
      </c>
      <c r="C5" s="161" t="s">
        <v>2</v>
      </c>
      <c r="D5" s="161" t="s">
        <v>3</v>
      </c>
      <c r="E5" s="161" t="s">
        <v>4</v>
      </c>
      <c r="F5" s="164" t="s">
        <v>5</v>
      </c>
      <c r="G5" s="176" t="s">
        <v>48</v>
      </c>
      <c r="H5" s="157" t="s">
        <v>6</v>
      </c>
      <c r="I5" s="158"/>
      <c r="J5" s="157" t="s">
        <v>7</v>
      </c>
      <c r="K5" s="158"/>
      <c r="L5" s="205" t="s">
        <v>81</v>
      </c>
      <c r="M5" s="206"/>
      <c r="N5" s="161" t="s">
        <v>17</v>
      </c>
      <c r="O5" s="161" t="s">
        <v>18</v>
      </c>
      <c r="P5" s="173" t="s">
        <v>53</v>
      </c>
      <c r="U5" s="63" t="s">
        <v>63</v>
      </c>
      <c r="V5" s="57"/>
      <c r="W5" s="57"/>
      <c r="X5" s="57"/>
      <c r="Y5" s="57"/>
      <c r="Z5" s="49"/>
      <c r="AA5" s="49"/>
      <c r="AB5" s="49"/>
      <c r="AC5" s="49"/>
      <c r="AD5" s="49"/>
      <c r="AE5" s="49"/>
      <c r="AF5" s="49"/>
      <c r="AG5" s="51">
        <v>2</v>
      </c>
      <c r="AH5" s="51">
        <v>4</v>
      </c>
      <c r="AI5" s="51">
        <v>6</v>
      </c>
      <c r="AJ5" s="51">
        <v>8</v>
      </c>
      <c r="AK5" s="51">
        <v>10</v>
      </c>
      <c r="AL5" s="51">
        <v>12</v>
      </c>
      <c r="AM5" s="51">
        <v>14</v>
      </c>
      <c r="AN5" s="51">
        <v>16</v>
      </c>
      <c r="AO5" s="51">
        <v>18</v>
      </c>
      <c r="AP5" s="51">
        <v>20</v>
      </c>
      <c r="AQ5" s="51">
        <v>22</v>
      </c>
      <c r="AR5" s="51">
        <v>24</v>
      </c>
      <c r="AS5" s="51">
        <v>26</v>
      </c>
      <c r="AT5" s="51">
        <v>28</v>
      </c>
      <c r="AU5" s="51">
        <v>30</v>
      </c>
      <c r="AV5" s="51">
        <v>32</v>
      </c>
      <c r="AW5" s="51">
        <v>34</v>
      </c>
      <c r="AX5" s="51">
        <v>36</v>
      </c>
      <c r="AY5" s="51">
        <v>38</v>
      </c>
      <c r="AZ5" s="51">
        <v>40</v>
      </c>
      <c r="BA5" s="51">
        <v>45</v>
      </c>
      <c r="BB5" s="51">
        <v>50</v>
      </c>
      <c r="BC5" s="51">
        <v>150</v>
      </c>
      <c r="BD5" s="49"/>
    </row>
    <row r="6" spans="1:56" ht="12.75" customHeight="1">
      <c r="A6" s="162"/>
      <c r="B6" s="162"/>
      <c r="C6" s="162"/>
      <c r="D6" s="162"/>
      <c r="E6" s="162"/>
      <c r="F6" s="165"/>
      <c r="G6" s="177"/>
      <c r="H6" s="159"/>
      <c r="I6" s="160"/>
      <c r="J6" s="159"/>
      <c r="K6" s="160"/>
      <c r="L6" s="207"/>
      <c r="M6" s="208"/>
      <c r="N6" s="162"/>
      <c r="O6" s="162"/>
      <c r="P6" s="174"/>
      <c r="V6" s="57"/>
      <c r="W6" s="57"/>
      <c r="X6" s="57"/>
      <c r="Y6" s="57"/>
      <c r="Z6" s="49"/>
      <c r="AA6" s="49"/>
      <c r="AB6" s="49"/>
      <c r="AC6" s="49"/>
      <c r="AD6" s="49"/>
      <c r="AE6" s="49"/>
      <c r="AF6" s="49"/>
      <c r="AG6" s="52">
        <v>1</v>
      </c>
      <c r="AH6" s="52">
        <v>0.94499999999999995</v>
      </c>
      <c r="AI6" s="52">
        <v>0.93</v>
      </c>
      <c r="AJ6" s="52">
        <v>0.92700000000000005</v>
      </c>
      <c r="AK6" s="52">
        <v>0.94499999999999995</v>
      </c>
      <c r="AL6" s="52">
        <v>0.96499999999999997</v>
      </c>
      <c r="AM6" s="52">
        <v>0.97399999999999998</v>
      </c>
      <c r="AN6" s="52">
        <v>0.98</v>
      </c>
      <c r="AO6" s="52">
        <v>0.99</v>
      </c>
      <c r="AP6" s="52">
        <v>0.995</v>
      </c>
      <c r="AQ6" s="52">
        <v>0.98</v>
      </c>
      <c r="AR6" s="52">
        <v>0.96699999999999997</v>
      </c>
      <c r="AS6" s="52">
        <v>0.96399999999999997</v>
      </c>
      <c r="AT6" s="52">
        <v>0.95899999999999996</v>
      </c>
      <c r="AU6" s="52">
        <v>0.95299999999999996</v>
      </c>
      <c r="AV6" s="52">
        <v>0.94499999999999995</v>
      </c>
      <c r="AW6" s="52">
        <v>0.93500000000000005</v>
      </c>
      <c r="AX6" s="52">
        <v>0.92500000000000004</v>
      </c>
      <c r="AY6" s="52">
        <v>0.91400000000000003</v>
      </c>
      <c r="AZ6" s="52">
        <v>0.90200000000000002</v>
      </c>
      <c r="BA6" s="52">
        <v>0.92100000000000004</v>
      </c>
      <c r="BB6" s="52">
        <v>0.94199999999999995</v>
      </c>
      <c r="BC6" s="52">
        <v>0.94199999999999995</v>
      </c>
      <c r="BD6" s="49"/>
    </row>
    <row r="7" spans="1:56" ht="26.25" thickBot="1">
      <c r="A7" s="163"/>
      <c r="B7" s="163"/>
      <c r="C7" s="163"/>
      <c r="D7" s="163"/>
      <c r="E7" s="163"/>
      <c r="F7" s="166"/>
      <c r="G7" s="178"/>
      <c r="H7" s="5" t="s">
        <v>8</v>
      </c>
      <c r="I7" s="6" t="s">
        <v>9</v>
      </c>
      <c r="J7" s="5" t="s">
        <v>8</v>
      </c>
      <c r="K7" s="6" t="s">
        <v>9</v>
      </c>
      <c r="L7" s="5" t="s">
        <v>8</v>
      </c>
      <c r="M7" s="6" t="s">
        <v>9</v>
      </c>
      <c r="N7" s="163"/>
      <c r="O7" s="163"/>
      <c r="P7" s="175"/>
      <c r="V7" s="66"/>
      <c r="W7" s="66"/>
      <c r="X7" s="66"/>
      <c r="Y7" s="66"/>
      <c r="Z7" s="58" t="s">
        <v>57</v>
      </c>
      <c r="AA7" s="58" t="s">
        <v>58</v>
      </c>
      <c r="AB7" s="58" t="s">
        <v>59</v>
      </c>
      <c r="AC7" s="58" t="s">
        <v>60</v>
      </c>
      <c r="AD7" s="58" t="s">
        <v>61</v>
      </c>
      <c r="AE7" s="58" t="s">
        <v>62</v>
      </c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</row>
    <row r="8" spans="1:56" ht="24.95" customHeight="1">
      <c r="A8" s="31">
        <v>1</v>
      </c>
      <c r="B8" s="7" t="s">
        <v>21</v>
      </c>
      <c r="C8" s="29" t="s">
        <v>22</v>
      </c>
      <c r="D8" s="29" t="s">
        <v>23</v>
      </c>
      <c r="E8" s="7" t="s">
        <v>24</v>
      </c>
      <c r="F8" s="7">
        <v>1</v>
      </c>
      <c r="G8" s="64">
        <v>36</v>
      </c>
      <c r="H8" s="16">
        <v>1.06</v>
      </c>
      <c r="I8" s="14">
        <v>6.94</v>
      </c>
      <c r="J8" s="16">
        <v>24.16</v>
      </c>
      <c r="K8" s="14">
        <v>119.91</v>
      </c>
      <c r="L8" s="35">
        <f>AD8</f>
        <v>0.92500000000000004</v>
      </c>
      <c r="M8" s="36">
        <f>AD8</f>
        <v>0.92500000000000004</v>
      </c>
      <c r="N8" s="3" t="s">
        <v>42</v>
      </c>
      <c r="O8" s="33" t="s">
        <v>50</v>
      </c>
      <c r="P8" s="39" t="s">
        <v>54</v>
      </c>
      <c r="V8" s="67"/>
      <c r="W8" s="68"/>
      <c r="X8" s="67"/>
      <c r="Y8" s="67"/>
      <c r="Z8" s="59">
        <f>LOOKUP(AA8,$AG$5:$BC$5,$AG$5:$BC$5)</f>
        <v>36</v>
      </c>
      <c r="AA8" s="60">
        <f>G8</f>
        <v>36</v>
      </c>
      <c r="AB8" s="59">
        <f>INDEX($AG$5:$BC$5,MATCH(Z8,$AG$5:$BC$5)+1)</f>
        <v>38</v>
      </c>
      <c r="AC8" s="61">
        <f>LOOKUP(Z8,$AG$5:$BC$5,$AG$6:$BC$6)</f>
        <v>0.92500000000000004</v>
      </c>
      <c r="AD8" s="62">
        <f>((AA8-Z8)/(AB8-Z8))*(AE8-AC8)+AC8</f>
        <v>0.92500000000000004</v>
      </c>
      <c r="AE8" s="61">
        <f>LOOKUP(AB8,$AG$5:$BC$5,$AG$6:$BC$6)</f>
        <v>0.91400000000000003</v>
      </c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</row>
    <row r="9" spans="1:56" ht="24.95" customHeight="1">
      <c r="A9" s="141">
        <v>2</v>
      </c>
      <c r="B9" s="143" t="s">
        <v>21</v>
      </c>
      <c r="C9" s="146" t="s">
        <v>25</v>
      </c>
      <c r="D9" s="146" t="s">
        <v>26</v>
      </c>
      <c r="E9" s="143" t="s">
        <v>15</v>
      </c>
      <c r="F9" s="2">
        <v>1</v>
      </c>
      <c r="G9" s="21">
        <v>23.75</v>
      </c>
      <c r="H9" s="17">
        <v>1.1200000000000001</v>
      </c>
      <c r="I9" s="13">
        <v>4.58</v>
      </c>
      <c r="J9" s="17">
        <v>25.17</v>
      </c>
      <c r="K9" s="13">
        <v>101.31</v>
      </c>
      <c r="L9" s="35">
        <f t="shared" ref="L9:L23" si="0">AD9</f>
        <v>0.96862499999999996</v>
      </c>
      <c r="M9" s="36">
        <f t="shared" ref="M9:M23" si="1">AD9</f>
        <v>0.96862499999999996</v>
      </c>
      <c r="N9" s="152" t="s">
        <v>42</v>
      </c>
      <c r="O9" s="137" t="s">
        <v>50</v>
      </c>
      <c r="P9" s="171" t="s">
        <v>54</v>
      </c>
      <c r="V9" s="67"/>
      <c r="W9" s="68"/>
      <c r="X9" s="67"/>
      <c r="Y9" s="67"/>
      <c r="Z9" s="59">
        <f t="shared" ref="Z9" si="2">LOOKUP(AA9,$AG$5:$BC$5,$AG$5:$BC$5)</f>
        <v>22</v>
      </c>
      <c r="AA9" s="60">
        <f t="shared" ref="AA9" si="3">G9</f>
        <v>23.75</v>
      </c>
      <c r="AB9" s="59">
        <f t="shared" ref="AB9" si="4">INDEX($AG$5:$BC$5,MATCH(Z9,$AG$5:$BC$5)+1)</f>
        <v>24</v>
      </c>
      <c r="AC9" s="61">
        <f t="shared" ref="AC9" si="5">LOOKUP(Z9,$AG$5:$BC$5,$AG$6:$BC$6)</f>
        <v>0.98</v>
      </c>
      <c r="AD9" s="62">
        <f t="shared" ref="AD9" si="6">((AA9-Z9)/(AB9-Z9))*(AE9-AC9)+AC9</f>
        <v>0.96862499999999996</v>
      </c>
      <c r="AE9" s="61">
        <f t="shared" ref="AE9" si="7">LOOKUP(AB9,$AG$5:$BC$5,$AG$6:$BC$6)</f>
        <v>0.96699999999999997</v>
      </c>
      <c r="AF9" s="28"/>
      <c r="AG9" s="28"/>
      <c r="AH9" s="53"/>
      <c r="AI9" s="28"/>
      <c r="AJ9" s="28"/>
      <c r="AK9" s="53"/>
      <c r="AL9" s="53"/>
      <c r="AM9" s="53"/>
      <c r="AN9" s="53"/>
      <c r="AO9" s="53"/>
      <c r="AP9" s="53"/>
      <c r="AQ9" s="53"/>
      <c r="AR9" s="53"/>
      <c r="AS9" s="54"/>
      <c r="AT9" s="55"/>
      <c r="AU9" s="56"/>
      <c r="AV9" s="54"/>
      <c r="AW9" s="55"/>
      <c r="AX9" s="56"/>
      <c r="AY9" s="54"/>
      <c r="AZ9" s="54"/>
      <c r="BA9" s="53"/>
      <c r="BB9" s="53"/>
      <c r="BC9" s="53"/>
      <c r="BD9" s="53"/>
    </row>
    <row r="10" spans="1:56" ht="24.95" customHeight="1">
      <c r="A10" s="142"/>
      <c r="B10" s="145"/>
      <c r="C10" s="148"/>
      <c r="D10" s="148"/>
      <c r="E10" s="145"/>
      <c r="F10" s="4">
        <v>2</v>
      </c>
      <c r="G10" s="22">
        <v>23.75</v>
      </c>
      <c r="H10" s="18">
        <v>1.1200000000000001</v>
      </c>
      <c r="I10" s="19">
        <v>4.58</v>
      </c>
      <c r="J10" s="18">
        <v>25.17</v>
      </c>
      <c r="K10" s="19">
        <v>101.31</v>
      </c>
      <c r="L10" s="35">
        <f t="shared" si="0"/>
        <v>0.96862499999999996</v>
      </c>
      <c r="M10" s="36">
        <f t="shared" si="1"/>
        <v>0.96862499999999996</v>
      </c>
      <c r="N10" s="154"/>
      <c r="O10" s="138"/>
      <c r="P10" s="171"/>
      <c r="V10" s="67"/>
      <c r="W10" s="68"/>
      <c r="X10" s="67"/>
      <c r="Y10" s="67"/>
      <c r="Z10" s="59">
        <f t="shared" ref="Z10:Z23" si="8">LOOKUP(AA10,$AG$5:$BC$5,$AG$5:$BC$5)</f>
        <v>22</v>
      </c>
      <c r="AA10" s="60">
        <f t="shared" ref="AA10:AA23" si="9">G10</f>
        <v>23.75</v>
      </c>
      <c r="AB10" s="59">
        <f t="shared" ref="AB10:AB23" si="10">INDEX($AG$5:$BC$5,MATCH(Z10,$AG$5:$BC$5)+1)</f>
        <v>24</v>
      </c>
      <c r="AC10" s="61">
        <f t="shared" ref="AC10:AC23" si="11">LOOKUP(Z10,$AG$5:$BC$5,$AG$6:$BC$6)</f>
        <v>0.98</v>
      </c>
      <c r="AD10" s="62">
        <f t="shared" ref="AD10:AD23" si="12">((AA10-Z10)/(AB10-Z10))*(AE10-AC10)+AC10</f>
        <v>0.96862499999999996</v>
      </c>
      <c r="AE10" s="61">
        <f t="shared" ref="AE10:AE23" si="13">LOOKUP(AB10,$AG$5:$BC$5,$AG$6:$BC$6)</f>
        <v>0.96699999999999997</v>
      </c>
      <c r="AF10" s="69"/>
      <c r="AG10" s="69"/>
      <c r="AH10" s="54"/>
      <c r="AI10" s="54"/>
      <c r="AJ10" s="54"/>
      <c r="AK10" s="54"/>
      <c r="AL10" s="54"/>
      <c r="AM10" s="54"/>
      <c r="AN10" s="54"/>
      <c r="AO10" s="54"/>
      <c r="AP10" s="55"/>
      <c r="AQ10" s="56"/>
      <c r="AR10" s="54"/>
      <c r="AS10" s="55"/>
      <c r="AT10" s="56"/>
      <c r="AU10" s="54"/>
      <c r="AV10" s="54"/>
      <c r="AW10" s="53"/>
      <c r="AX10" s="53"/>
      <c r="AY10" s="53"/>
    </row>
    <row r="11" spans="1:56" ht="28.5" customHeight="1">
      <c r="A11" s="42">
        <v>3</v>
      </c>
      <c r="B11" s="43" t="s">
        <v>21</v>
      </c>
      <c r="C11" s="43" t="s">
        <v>27</v>
      </c>
      <c r="D11" s="43" t="s">
        <v>28</v>
      </c>
      <c r="E11" s="43" t="s">
        <v>16</v>
      </c>
      <c r="F11" s="43">
        <v>1</v>
      </c>
      <c r="G11" s="65"/>
      <c r="H11" s="44">
        <v>0.91</v>
      </c>
      <c r="I11" s="45">
        <v>1.45</v>
      </c>
      <c r="J11" s="44">
        <v>28.25</v>
      </c>
      <c r="K11" s="46">
        <v>30</v>
      </c>
      <c r="L11" s="167" t="s">
        <v>49</v>
      </c>
      <c r="M11" s="168"/>
      <c r="N11" s="47" t="s">
        <v>42</v>
      </c>
      <c r="O11" s="47" t="s">
        <v>50</v>
      </c>
      <c r="P11" s="48" t="s">
        <v>55</v>
      </c>
      <c r="V11" s="67"/>
      <c r="W11" s="68"/>
      <c r="X11" s="67"/>
      <c r="Y11" s="67"/>
      <c r="Z11" s="59" t="e">
        <f t="shared" si="8"/>
        <v>#N/A</v>
      </c>
      <c r="AA11" s="60">
        <f t="shared" si="9"/>
        <v>0</v>
      </c>
      <c r="AB11" s="59" t="e">
        <f t="shared" si="10"/>
        <v>#N/A</v>
      </c>
      <c r="AC11" s="61" t="e">
        <f t="shared" si="11"/>
        <v>#N/A</v>
      </c>
      <c r="AD11" s="62" t="e">
        <f t="shared" si="12"/>
        <v>#N/A</v>
      </c>
      <c r="AE11" s="61" t="e">
        <f t="shared" si="13"/>
        <v>#N/A</v>
      </c>
      <c r="AF11" s="70"/>
      <c r="AG11" s="70"/>
      <c r="AH11" s="57"/>
      <c r="AI11" s="57"/>
      <c r="AJ11" s="57"/>
      <c r="AK11" s="57"/>
      <c r="AL11" s="57"/>
      <c r="AM11" s="57"/>
      <c r="AN11" s="57"/>
      <c r="AO11" s="57"/>
      <c r="AP11" s="55"/>
      <c r="AQ11" s="56"/>
      <c r="AR11" s="57"/>
      <c r="AS11" s="55"/>
      <c r="AT11" s="56"/>
      <c r="AU11" s="57"/>
      <c r="AV11" s="57"/>
      <c r="AW11" s="49"/>
      <c r="AX11" s="49"/>
      <c r="AY11" s="49"/>
    </row>
    <row r="12" spans="1:56" ht="27.75" customHeight="1">
      <c r="A12" s="42">
        <v>4</v>
      </c>
      <c r="B12" s="43" t="s">
        <v>21</v>
      </c>
      <c r="C12" s="43" t="s">
        <v>29</v>
      </c>
      <c r="D12" s="43" t="s">
        <v>30</v>
      </c>
      <c r="E12" s="43" t="s">
        <v>16</v>
      </c>
      <c r="F12" s="43">
        <v>1</v>
      </c>
      <c r="G12" s="65"/>
      <c r="H12" s="44">
        <v>0.91</v>
      </c>
      <c r="I12" s="45">
        <v>1.45</v>
      </c>
      <c r="J12" s="44">
        <v>28.25</v>
      </c>
      <c r="K12" s="46">
        <v>30</v>
      </c>
      <c r="L12" s="167" t="s">
        <v>49</v>
      </c>
      <c r="M12" s="168"/>
      <c r="N12" s="47" t="s">
        <v>42</v>
      </c>
      <c r="O12" s="47" t="s">
        <v>50</v>
      </c>
      <c r="P12" s="48" t="s">
        <v>55</v>
      </c>
      <c r="V12" s="67"/>
      <c r="W12" s="68"/>
      <c r="X12" s="67"/>
      <c r="Y12" s="67"/>
      <c r="Z12" s="59" t="e">
        <f t="shared" si="8"/>
        <v>#N/A</v>
      </c>
      <c r="AA12" s="60">
        <f t="shared" si="9"/>
        <v>0</v>
      </c>
      <c r="AB12" s="59" t="e">
        <f t="shared" si="10"/>
        <v>#N/A</v>
      </c>
      <c r="AC12" s="61" t="e">
        <f t="shared" si="11"/>
        <v>#N/A</v>
      </c>
      <c r="AD12" s="62" t="e">
        <f t="shared" si="12"/>
        <v>#N/A</v>
      </c>
      <c r="AE12" s="61" t="e">
        <f t="shared" si="13"/>
        <v>#N/A</v>
      </c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</row>
    <row r="13" spans="1:56" ht="24.95" customHeight="1">
      <c r="A13" s="141">
        <v>5</v>
      </c>
      <c r="B13" s="143" t="s">
        <v>21</v>
      </c>
      <c r="C13" s="146" t="s">
        <v>31</v>
      </c>
      <c r="D13" s="146" t="s">
        <v>32</v>
      </c>
      <c r="E13" s="143" t="s">
        <v>14</v>
      </c>
      <c r="F13" s="2">
        <v>1</v>
      </c>
      <c r="G13" s="21">
        <v>8.48</v>
      </c>
      <c r="H13" s="17">
        <v>1.71</v>
      </c>
      <c r="I13" s="13">
        <v>3.42</v>
      </c>
      <c r="J13" s="21">
        <v>18.5</v>
      </c>
      <c r="K13" s="13">
        <v>40.33</v>
      </c>
      <c r="L13" s="35">
        <f t="shared" si="0"/>
        <v>0.93132000000000004</v>
      </c>
      <c r="M13" s="36">
        <f t="shared" si="1"/>
        <v>0.93132000000000004</v>
      </c>
      <c r="N13" s="152" t="s">
        <v>43</v>
      </c>
      <c r="O13" s="137" t="s">
        <v>50</v>
      </c>
      <c r="P13" s="171" t="s">
        <v>54</v>
      </c>
      <c r="V13" s="67"/>
      <c r="W13" s="68"/>
      <c r="X13" s="67"/>
      <c r="Y13" s="67"/>
      <c r="Z13" s="59">
        <f t="shared" si="8"/>
        <v>8</v>
      </c>
      <c r="AA13" s="60">
        <f t="shared" si="9"/>
        <v>8.48</v>
      </c>
      <c r="AB13" s="59">
        <f t="shared" si="10"/>
        <v>10</v>
      </c>
      <c r="AC13" s="61">
        <f t="shared" si="11"/>
        <v>0.92700000000000005</v>
      </c>
      <c r="AD13" s="62">
        <f t="shared" si="12"/>
        <v>0.93132000000000004</v>
      </c>
      <c r="AE13" s="61">
        <f t="shared" si="13"/>
        <v>0.94499999999999995</v>
      </c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</row>
    <row r="14" spans="1:56" ht="24.95" customHeight="1">
      <c r="A14" s="150"/>
      <c r="B14" s="144"/>
      <c r="C14" s="147"/>
      <c r="D14" s="147"/>
      <c r="E14" s="144"/>
      <c r="F14" s="2">
        <v>2</v>
      </c>
      <c r="G14" s="21">
        <v>10.33</v>
      </c>
      <c r="H14" s="17">
        <v>2.02</v>
      </c>
      <c r="I14" s="13">
        <v>3.02</v>
      </c>
      <c r="J14" s="17">
        <v>18.07</v>
      </c>
      <c r="K14" s="13">
        <v>40.29</v>
      </c>
      <c r="L14" s="35">
        <f t="shared" si="0"/>
        <v>0.94829999999999992</v>
      </c>
      <c r="M14" s="36">
        <f t="shared" si="1"/>
        <v>0.94829999999999992</v>
      </c>
      <c r="N14" s="153"/>
      <c r="O14" s="139"/>
      <c r="P14" s="171"/>
      <c r="V14" s="67"/>
      <c r="W14" s="68"/>
      <c r="X14" s="67"/>
      <c r="Y14" s="67"/>
      <c r="Z14" s="59">
        <f t="shared" si="8"/>
        <v>10</v>
      </c>
      <c r="AA14" s="60">
        <f t="shared" si="9"/>
        <v>10.33</v>
      </c>
      <c r="AB14" s="59">
        <f t="shared" si="10"/>
        <v>12</v>
      </c>
      <c r="AC14" s="61">
        <f t="shared" si="11"/>
        <v>0.94499999999999995</v>
      </c>
      <c r="AD14" s="62">
        <f t="shared" si="12"/>
        <v>0.94829999999999992</v>
      </c>
      <c r="AE14" s="61">
        <f t="shared" si="13"/>
        <v>0.96499999999999997</v>
      </c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</row>
    <row r="15" spans="1:56" ht="24.95" customHeight="1">
      <c r="A15" s="142"/>
      <c r="B15" s="145"/>
      <c r="C15" s="148"/>
      <c r="D15" s="148"/>
      <c r="E15" s="145"/>
      <c r="F15" s="4">
        <v>3</v>
      </c>
      <c r="G15" s="22">
        <v>8.49</v>
      </c>
      <c r="H15" s="18">
        <v>1.71</v>
      </c>
      <c r="I15" s="19">
        <v>3.42</v>
      </c>
      <c r="J15" s="22">
        <v>18.5</v>
      </c>
      <c r="K15" s="19">
        <v>40.33</v>
      </c>
      <c r="L15" s="35">
        <f t="shared" si="0"/>
        <v>0.93141000000000007</v>
      </c>
      <c r="M15" s="36">
        <f t="shared" si="1"/>
        <v>0.93141000000000007</v>
      </c>
      <c r="N15" s="154"/>
      <c r="O15" s="138"/>
      <c r="P15" s="171"/>
      <c r="V15" s="67"/>
      <c r="W15" s="68"/>
      <c r="X15" s="67"/>
      <c r="Y15" s="67"/>
      <c r="Z15" s="59">
        <f t="shared" si="8"/>
        <v>8</v>
      </c>
      <c r="AA15" s="60">
        <f t="shared" si="9"/>
        <v>8.49</v>
      </c>
      <c r="AB15" s="59">
        <f t="shared" si="10"/>
        <v>10</v>
      </c>
      <c r="AC15" s="61">
        <f t="shared" si="11"/>
        <v>0.92700000000000005</v>
      </c>
      <c r="AD15" s="62">
        <f t="shared" si="12"/>
        <v>0.93141000000000007</v>
      </c>
      <c r="AE15" s="61">
        <f t="shared" si="13"/>
        <v>0.94499999999999995</v>
      </c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</row>
    <row r="16" spans="1:56" ht="24.95" customHeight="1">
      <c r="A16" s="32">
        <v>6</v>
      </c>
      <c r="B16" s="2" t="s">
        <v>21</v>
      </c>
      <c r="C16" s="30" t="s">
        <v>33</v>
      </c>
      <c r="D16" s="30" t="s">
        <v>34</v>
      </c>
      <c r="E16" s="2" t="s">
        <v>10</v>
      </c>
      <c r="F16" s="2">
        <v>1</v>
      </c>
      <c r="G16" s="21">
        <v>10.6</v>
      </c>
      <c r="H16" s="17">
        <v>2.2799999999999998</v>
      </c>
      <c r="I16" s="13">
        <v>4.21</v>
      </c>
      <c r="J16" s="17">
        <v>34.08</v>
      </c>
      <c r="K16" s="13">
        <v>62.93</v>
      </c>
      <c r="L16" s="35">
        <f t="shared" si="0"/>
        <v>0.95099999999999996</v>
      </c>
      <c r="M16" s="36">
        <f t="shared" si="1"/>
        <v>0.95099999999999996</v>
      </c>
      <c r="N16" s="1" t="s">
        <v>44</v>
      </c>
      <c r="O16" s="34" t="s">
        <v>50</v>
      </c>
      <c r="P16" s="40" t="s">
        <v>54</v>
      </c>
      <c r="V16" s="67"/>
      <c r="W16" s="68"/>
      <c r="X16" s="67"/>
      <c r="Y16" s="67"/>
      <c r="Z16" s="59">
        <f t="shared" si="8"/>
        <v>10</v>
      </c>
      <c r="AA16" s="60">
        <f t="shared" si="9"/>
        <v>10.6</v>
      </c>
      <c r="AB16" s="59">
        <f t="shared" si="10"/>
        <v>12</v>
      </c>
      <c r="AC16" s="61">
        <f t="shared" si="11"/>
        <v>0.94499999999999995</v>
      </c>
      <c r="AD16" s="62">
        <f t="shared" si="12"/>
        <v>0.95099999999999996</v>
      </c>
      <c r="AE16" s="61">
        <f t="shared" si="13"/>
        <v>0.96499999999999997</v>
      </c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</row>
    <row r="17" spans="1:46" ht="24.95" customHeight="1">
      <c r="A17" s="141">
        <v>7</v>
      </c>
      <c r="B17" s="143" t="s">
        <v>21</v>
      </c>
      <c r="C17" s="146" t="s">
        <v>35</v>
      </c>
      <c r="D17" s="146" t="s">
        <v>36</v>
      </c>
      <c r="E17" s="143" t="s">
        <v>12</v>
      </c>
      <c r="F17" s="2">
        <v>1</v>
      </c>
      <c r="G17" s="21">
        <v>5.8</v>
      </c>
      <c r="H17" s="17">
        <v>3.07</v>
      </c>
      <c r="I17" s="13">
        <v>3</v>
      </c>
      <c r="J17" s="21">
        <v>77.260000000000005</v>
      </c>
      <c r="K17" s="13">
        <v>75.59</v>
      </c>
      <c r="L17" s="35">
        <f t="shared" si="0"/>
        <v>0.93149999999999999</v>
      </c>
      <c r="M17" s="36">
        <f t="shared" si="1"/>
        <v>0.93149999999999999</v>
      </c>
      <c r="N17" s="152" t="s">
        <v>45</v>
      </c>
      <c r="O17" s="137" t="s">
        <v>50</v>
      </c>
      <c r="P17" s="171" t="s">
        <v>54</v>
      </c>
      <c r="V17" s="67"/>
      <c r="W17" s="68"/>
      <c r="X17" s="67"/>
      <c r="Y17" s="67"/>
      <c r="Z17" s="59">
        <f t="shared" si="8"/>
        <v>4</v>
      </c>
      <c r="AA17" s="60">
        <f t="shared" si="9"/>
        <v>5.8</v>
      </c>
      <c r="AB17" s="59">
        <f t="shared" si="10"/>
        <v>6</v>
      </c>
      <c r="AC17" s="61">
        <f t="shared" si="11"/>
        <v>0.94499999999999995</v>
      </c>
      <c r="AD17" s="62">
        <f t="shared" si="12"/>
        <v>0.93149999999999999</v>
      </c>
      <c r="AE17" s="61">
        <f t="shared" si="13"/>
        <v>0.93</v>
      </c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</row>
    <row r="18" spans="1:46" ht="24.95" customHeight="1">
      <c r="A18" s="150"/>
      <c r="B18" s="144"/>
      <c r="C18" s="147"/>
      <c r="D18" s="147"/>
      <c r="E18" s="144"/>
      <c r="F18" s="2">
        <v>2</v>
      </c>
      <c r="G18" s="21">
        <v>11.85</v>
      </c>
      <c r="H18" s="17">
        <v>1.51</v>
      </c>
      <c r="I18" s="13">
        <v>3.03</v>
      </c>
      <c r="J18" s="17">
        <v>22.55</v>
      </c>
      <c r="K18" s="13">
        <v>45.27</v>
      </c>
      <c r="L18" s="35">
        <f t="shared" si="0"/>
        <v>0.96349999999999991</v>
      </c>
      <c r="M18" s="36">
        <f t="shared" si="1"/>
        <v>0.96349999999999991</v>
      </c>
      <c r="N18" s="153"/>
      <c r="O18" s="139"/>
      <c r="P18" s="171"/>
      <c r="V18" s="67"/>
      <c r="W18" s="68"/>
      <c r="X18" s="67"/>
      <c r="Y18" s="67"/>
      <c r="Z18" s="59">
        <f t="shared" si="8"/>
        <v>10</v>
      </c>
      <c r="AA18" s="60">
        <f t="shared" si="9"/>
        <v>11.85</v>
      </c>
      <c r="AB18" s="59">
        <f t="shared" si="10"/>
        <v>12</v>
      </c>
      <c r="AC18" s="61">
        <f t="shared" si="11"/>
        <v>0.94499999999999995</v>
      </c>
      <c r="AD18" s="62">
        <f t="shared" si="12"/>
        <v>0.96349999999999991</v>
      </c>
      <c r="AE18" s="61">
        <f t="shared" si="13"/>
        <v>0.96499999999999997</v>
      </c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</row>
    <row r="19" spans="1:46" ht="24.95" customHeight="1">
      <c r="A19" s="142"/>
      <c r="B19" s="145"/>
      <c r="C19" s="148"/>
      <c r="D19" s="148"/>
      <c r="E19" s="145"/>
      <c r="F19" s="4">
        <v>3</v>
      </c>
      <c r="G19" s="22">
        <v>5.8</v>
      </c>
      <c r="H19" s="18">
        <v>3.07</v>
      </c>
      <c r="I19" s="19">
        <v>3</v>
      </c>
      <c r="J19" s="22">
        <v>77.260000000000005</v>
      </c>
      <c r="K19" s="19">
        <v>75.59</v>
      </c>
      <c r="L19" s="35">
        <f t="shared" si="0"/>
        <v>0.93149999999999999</v>
      </c>
      <c r="M19" s="36">
        <f t="shared" si="1"/>
        <v>0.93149999999999999</v>
      </c>
      <c r="N19" s="154"/>
      <c r="O19" s="138"/>
      <c r="P19" s="171"/>
      <c r="V19" s="67"/>
      <c r="W19" s="68"/>
      <c r="X19" s="67"/>
      <c r="Y19" s="67"/>
      <c r="Z19" s="59">
        <f t="shared" si="8"/>
        <v>4</v>
      </c>
      <c r="AA19" s="60">
        <f t="shared" si="9"/>
        <v>5.8</v>
      </c>
      <c r="AB19" s="59">
        <f t="shared" si="10"/>
        <v>6</v>
      </c>
      <c r="AC19" s="61">
        <f t="shared" si="11"/>
        <v>0.94499999999999995</v>
      </c>
      <c r="AD19" s="62">
        <f t="shared" si="12"/>
        <v>0.93149999999999999</v>
      </c>
      <c r="AE19" s="61">
        <f t="shared" si="13"/>
        <v>0.93</v>
      </c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</row>
    <row r="20" spans="1:46" ht="30" customHeight="1">
      <c r="A20" s="20">
        <v>8</v>
      </c>
      <c r="B20" s="2" t="s">
        <v>21</v>
      </c>
      <c r="C20" s="2" t="s">
        <v>37</v>
      </c>
      <c r="D20" s="2" t="s">
        <v>38</v>
      </c>
      <c r="E20" s="2" t="s">
        <v>11</v>
      </c>
      <c r="F20" s="2">
        <v>1</v>
      </c>
      <c r="G20" s="21">
        <v>19.43</v>
      </c>
      <c r="H20" s="17">
        <v>0.9</v>
      </c>
      <c r="I20" s="13">
        <v>1.34</v>
      </c>
      <c r="J20" s="17">
        <v>15.58</v>
      </c>
      <c r="K20" s="13">
        <v>19.71</v>
      </c>
      <c r="L20" s="35">
        <f t="shared" si="0"/>
        <v>0.99357499999999999</v>
      </c>
      <c r="M20" s="36">
        <f t="shared" si="1"/>
        <v>0.99357499999999999</v>
      </c>
      <c r="N20" s="1" t="s">
        <v>46</v>
      </c>
      <c r="O20" s="1" t="s">
        <v>50</v>
      </c>
      <c r="P20" s="40" t="s">
        <v>55</v>
      </c>
      <c r="V20" s="67"/>
      <c r="W20" s="68"/>
      <c r="X20" s="67"/>
      <c r="Y20" s="67"/>
      <c r="Z20" s="59">
        <f t="shared" si="8"/>
        <v>18</v>
      </c>
      <c r="AA20" s="60">
        <f t="shared" si="9"/>
        <v>19.43</v>
      </c>
      <c r="AB20" s="59">
        <f t="shared" si="10"/>
        <v>20</v>
      </c>
      <c r="AC20" s="61">
        <f t="shared" si="11"/>
        <v>0.99</v>
      </c>
      <c r="AD20" s="62">
        <f t="shared" si="12"/>
        <v>0.99357499999999999</v>
      </c>
      <c r="AE20" s="61">
        <f t="shared" si="13"/>
        <v>0.995</v>
      </c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</row>
    <row r="21" spans="1:46" ht="24.95" customHeight="1">
      <c r="A21" s="141">
        <v>9</v>
      </c>
      <c r="B21" s="143" t="s">
        <v>21</v>
      </c>
      <c r="C21" s="146" t="s">
        <v>39</v>
      </c>
      <c r="D21" s="146" t="s">
        <v>40</v>
      </c>
      <c r="E21" s="143" t="s">
        <v>13</v>
      </c>
      <c r="F21" s="2">
        <v>1</v>
      </c>
      <c r="G21" s="21">
        <v>19.2</v>
      </c>
      <c r="H21" s="17">
        <v>2.66</v>
      </c>
      <c r="I21" s="13">
        <v>2.2999999999999998</v>
      </c>
      <c r="J21" s="21">
        <v>25.92</v>
      </c>
      <c r="K21" s="13">
        <v>25.3</v>
      </c>
      <c r="L21" s="35">
        <f t="shared" si="0"/>
        <v>0.99299999999999999</v>
      </c>
      <c r="M21" s="36">
        <f t="shared" si="1"/>
        <v>0.99299999999999999</v>
      </c>
      <c r="N21" s="152" t="s">
        <v>47</v>
      </c>
      <c r="O21" s="137" t="s">
        <v>50</v>
      </c>
      <c r="P21" s="171" t="s">
        <v>54</v>
      </c>
      <c r="V21" s="67"/>
      <c r="W21" s="68"/>
      <c r="X21" s="67"/>
      <c r="Y21" s="67"/>
      <c r="Z21" s="59">
        <f t="shared" si="8"/>
        <v>18</v>
      </c>
      <c r="AA21" s="60">
        <f t="shared" si="9"/>
        <v>19.2</v>
      </c>
      <c r="AB21" s="59">
        <f t="shared" si="10"/>
        <v>20</v>
      </c>
      <c r="AC21" s="61">
        <f t="shared" si="11"/>
        <v>0.99</v>
      </c>
      <c r="AD21" s="62">
        <f t="shared" si="12"/>
        <v>0.99299999999999999</v>
      </c>
      <c r="AE21" s="61">
        <f t="shared" si="13"/>
        <v>0.995</v>
      </c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</row>
    <row r="22" spans="1:46" ht="24.95" customHeight="1">
      <c r="A22" s="150"/>
      <c r="B22" s="144"/>
      <c r="C22" s="147"/>
      <c r="D22" s="147"/>
      <c r="E22" s="144"/>
      <c r="F22" s="2">
        <v>2</v>
      </c>
      <c r="G22" s="21">
        <v>24.4</v>
      </c>
      <c r="H22" s="17">
        <v>2.36</v>
      </c>
      <c r="I22" s="13">
        <v>2.2200000000000002</v>
      </c>
      <c r="J22" s="17">
        <v>21.06</v>
      </c>
      <c r="K22" s="13">
        <v>22.04</v>
      </c>
      <c r="L22" s="35">
        <f t="shared" si="0"/>
        <v>0.96639999999999993</v>
      </c>
      <c r="M22" s="36">
        <f t="shared" si="1"/>
        <v>0.96639999999999993</v>
      </c>
      <c r="N22" s="153"/>
      <c r="O22" s="139"/>
      <c r="P22" s="171"/>
      <c r="V22" s="67"/>
      <c r="W22" s="68"/>
      <c r="X22" s="67"/>
      <c r="Y22" s="67"/>
      <c r="Z22" s="59">
        <f t="shared" si="8"/>
        <v>24</v>
      </c>
      <c r="AA22" s="60">
        <f t="shared" si="9"/>
        <v>24.4</v>
      </c>
      <c r="AB22" s="59">
        <f t="shared" si="10"/>
        <v>26</v>
      </c>
      <c r="AC22" s="61">
        <f t="shared" si="11"/>
        <v>0.96699999999999997</v>
      </c>
      <c r="AD22" s="62">
        <f t="shared" si="12"/>
        <v>0.96639999999999993</v>
      </c>
      <c r="AE22" s="61">
        <f t="shared" si="13"/>
        <v>0.96399999999999997</v>
      </c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</row>
    <row r="23" spans="1:46" ht="24.95" customHeight="1" thickBot="1">
      <c r="A23" s="151"/>
      <c r="B23" s="156"/>
      <c r="C23" s="149"/>
      <c r="D23" s="149"/>
      <c r="E23" s="156"/>
      <c r="F23" s="15">
        <v>3</v>
      </c>
      <c r="G23" s="25">
        <v>19.2</v>
      </c>
      <c r="H23" s="23">
        <v>2.66</v>
      </c>
      <c r="I23" s="24">
        <v>2.2999999999999998</v>
      </c>
      <c r="J23" s="25">
        <v>25.92</v>
      </c>
      <c r="K23" s="24">
        <v>25.3</v>
      </c>
      <c r="L23" s="37">
        <f t="shared" si="0"/>
        <v>0.99299999999999999</v>
      </c>
      <c r="M23" s="38">
        <f t="shared" si="1"/>
        <v>0.99299999999999999</v>
      </c>
      <c r="N23" s="155"/>
      <c r="O23" s="140"/>
      <c r="P23" s="172"/>
      <c r="V23" s="67"/>
      <c r="W23" s="68"/>
      <c r="X23" s="67"/>
      <c r="Y23" s="67"/>
      <c r="Z23" s="59">
        <f t="shared" si="8"/>
        <v>18</v>
      </c>
      <c r="AA23" s="60">
        <f t="shared" si="9"/>
        <v>19.2</v>
      </c>
      <c r="AB23" s="59">
        <f t="shared" si="10"/>
        <v>20</v>
      </c>
      <c r="AC23" s="61">
        <f t="shared" si="11"/>
        <v>0.99</v>
      </c>
      <c r="AD23" s="62">
        <f t="shared" si="12"/>
        <v>0.99299999999999999</v>
      </c>
      <c r="AE23" s="61">
        <f t="shared" si="13"/>
        <v>0.995</v>
      </c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</row>
    <row r="24" spans="1:46"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</row>
    <row r="25" spans="1:46"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</row>
    <row r="26" spans="1:46"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</row>
    <row r="27" spans="1:46"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</row>
    <row r="28" spans="1:46"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</row>
    <row r="29" spans="1:46"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</row>
    <row r="30" spans="1:46"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</row>
    <row r="31" spans="1:46"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</row>
    <row r="32" spans="1:46"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</row>
    <row r="33" spans="22:46"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</row>
  </sheetData>
  <mergeCells count="50">
    <mergeCell ref="A1:P1"/>
    <mergeCell ref="A2:P2"/>
    <mergeCell ref="A3:P3"/>
    <mergeCell ref="P17:P19"/>
    <mergeCell ref="P21:P23"/>
    <mergeCell ref="P5:P7"/>
    <mergeCell ref="P9:P10"/>
    <mergeCell ref="P13:P15"/>
    <mergeCell ref="O5:O7"/>
    <mergeCell ref="G5:G7"/>
    <mergeCell ref="A5:A7"/>
    <mergeCell ref="B5:B7"/>
    <mergeCell ref="C5:C7"/>
    <mergeCell ref="D5:D7"/>
    <mergeCell ref="E5:E7"/>
    <mergeCell ref="H5:I6"/>
    <mergeCell ref="C21:C23"/>
    <mergeCell ref="E21:E23"/>
    <mergeCell ref="E13:E15"/>
    <mergeCell ref="N9:N10"/>
    <mergeCell ref="D13:D15"/>
    <mergeCell ref="C9:C10"/>
    <mergeCell ref="D9:D10"/>
    <mergeCell ref="E9:E10"/>
    <mergeCell ref="L11:M11"/>
    <mergeCell ref="L12:M12"/>
    <mergeCell ref="E17:E19"/>
    <mergeCell ref="A13:A15"/>
    <mergeCell ref="A17:A19"/>
    <mergeCell ref="J5:K6"/>
    <mergeCell ref="N5:N7"/>
    <mergeCell ref="L5:M6"/>
    <mergeCell ref="F5:F7"/>
    <mergeCell ref="B9:B10"/>
    <mergeCell ref="O9:O10"/>
    <mergeCell ref="O13:O15"/>
    <mergeCell ref="O17:O19"/>
    <mergeCell ref="O21:O23"/>
    <mergeCell ref="A9:A10"/>
    <mergeCell ref="B13:B15"/>
    <mergeCell ref="C13:C15"/>
    <mergeCell ref="D21:D23"/>
    <mergeCell ref="A21:A23"/>
    <mergeCell ref="N17:N19"/>
    <mergeCell ref="N13:N15"/>
    <mergeCell ref="N21:N23"/>
    <mergeCell ref="B21:B23"/>
    <mergeCell ref="B17:B19"/>
    <mergeCell ref="C17:C19"/>
    <mergeCell ref="D17:D19"/>
  </mergeCells>
  <phoneticPr fontId="1" type="noConversion"/>
  <printOptions horizontalCentered="1"/>
  <pageMargins left="0.24" right="0.25" top="0.84" bottom="0.49" header="0.64" footer="0.25"/>
  <pageSetup paperSize="9" scale="72" orientation="landscape" r:id="rId1"/>
  <headerFooter alignWithMargins="0">
    <oddHeader>&amp;RBridges in Labuan</oddHeader>
    <oddFooter>&amp;CN/A -Brass analysis was not applicable. Please refer to assessment calcualtion for details.
N/S - Shear force was not significant for bridge span with truss deck.
ANC - Assessment was not conducted.&amp;RPage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A97"/>
  <sheetViews>
    <sheetView view="pageBreakPreview" zoomScale="68" zoomScaleNormal="70" zoomScaleSheetLayoutView="68" workbookViewId="0">
      <selection activeCell="J21" sqref="J21"/>
    </sheetView>
  </sheetViews>
  <sheetFormatPr defaultRowHeight="12.75"/>
  <cols>
    <col min="1" max="1" width="5.28515625" style="77" customWidth="1"/>
    <col min="2" max="2" width="17.7109375" style="77" customWidth="1"/>
    <col min="3" max="3" width="15.7109375" style="78" customWidth="1"/>
    <col min="4" max="4" width="23.7109375" style="78" customWidth="1"/>
    <col min="5" max="5" width="14.28515625" style="72" customWidth="1"/>
    <col min="6" max="11" width="15.7109375" style="72" customWidth="1"/>
    <col min="12" max="14" width="20.7109375" style="72" customWidth="1"/>
    <col min="15" max="17" width="10.140625" style="125" customWidth="1"/>
    <col min="18" max="18" width="13.42578125" style="125" customWidth="1"/>
    <col min="19" max="21" width="10.140625" style="125" customWidth="1"/>
    <col min="22" max="22" width="9.140625" style="72"/>
    <col min="23" max="28" width="13.7109375" style="72" customWidth="1"/>
    <col min="29" max="16384" width="9.140625" style="72"/>
  </cols>
  <sheetData>
    <row r="1" spans="1:53" ht="39" customHeight="1">
      <c r="A1" s="185" t="s">
        <v>19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71"/>
      <c r="N1" s="71"/>
      <c r="O1" s="71"/>
      <c r="P1" s="71"/>
      <c r="Q1" s="71"/>
      <c r="R1" s="71"/>
      <c r="S1" s="71"/>
      <c r="T1" s="71"/>
      <c r="U1" s="71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</row>
    <row r="2" spans="1:53" ht="15" customHeight="1">
      <c r="A2" s="186" t="s">
        <v>20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74"/>
      <c r="N2" s="74"/>
      <c r="O2" s="74"/>
      <c r="P2" s="74"/>
      <c r="Q2" s="74"/>
      <c r="R2" s="74"/>
      <c r="S2" s="74"/>
      <c r="T2" s="74"/>
      <c r="U2" s="74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</row>
    <row r="3" spans="1:53" ht="24.75" customHeight="1">
      <c r="A3" s="187" t="s">
        <v>75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75"/>
      <c r="N3" s="75"/>
      <c r="O3" s="75"/>
      <c r="P3" s="75"/>
      <c r="Q3" s="75"/>
      <c r="R3" s="75"/>
      <c r="S3" s="75"/>
      <c r="T3" s="75"/>
      <c r="U3" s="75"/>
      <c r="AC3" s="73"/>
      <c r="AD3" s="76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</row>
    <row r="4" spans="1:53" ht="24.95" customHeight="1">
      <c r="A4" s="136" t="s">
        <v>80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AC4" s="73"/>
      <c r="AD4" s="76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</row>
    <row r="5" spans="1:53" ht="13.5" customHeight="1" thickBot="1">
      <c r="F5" s="79"/>
      <c r="G5" s="79"/>
      <c r="H5" s="79"/>
      <c r="I5" s="79"/>
      <c r="J5" s="79"/>
      <c r="K5" s="79"/>
      <c r="L5" s="79"/>
      <c r="M5" s="79"/>
      <c r="N5" s="79"/>
      <c r="O5" s="80"/>
      <c r="P5" s="80"/>
      <c r="Q5" s="80"/>
      <c r="R5" s="80"/>
      <c r="S5" s="80"/>
      <c r="T5" s="80"/>
      <c r="U5" s="80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</row>
    <row r="6" spans="1:53" ht="22.5" customHeight="1">
      <c r="A6" s="188" t="s">
        <v>0</v>
      </c>
      <c r="B6" s="191" t="s">
        <v>1</v>
      </c>
      <c r="C6" s="191" t="s">
        <v>2</v>
      </c>
      <c r="D6" s="191" t="s">
        <v>3</v>
      </c>
      <c r="E6" s="191" t="s">
        <v>4</v>
      </c>
      <c r="F6" s="194" t="s">
        <v>5</v>
      </c>
      <c r="G6" s="191" t="s">
        <v>64</v>
      </c>
      <c r="H6" s="179" t="s">
        <v>65</v>
      </c>
      <c r="I6" s="179" t="s">
        <v>66</v>
      </c>
      <c r="J6" s="81"/>
      <c r="K6" s="179" t="s">
        <v>67</v>
      </c>
      <c r="L6" s="182" t="s">
        <v>68</v>
      </c>
      <c r="M6" s="82"/>
      <c r="N6" s="82"/>
      <c r="O6" s="82"/>
      <c r="P6" s="82"/>
      <c r="Q6" s="82"/>
      <c r="R6" s="82"/>
      <c r="S6" s="82"/>
      <c r="T6" s="82"/>
      <c r="U6" s="82"/>
      <c r="V6" s="73"/>
      <c r="W6" s="73"/>
      <c r="X6" s="73"/>
      <c r="Y6" s="73"/>
      <c r="Z6" s="73"/>
      <c r="AA6" s="73"/>
      <c r="AB6" s="73"/>
      <c r="AC6" s="7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73"/>
    </row>
    <row r="7" spans="1:53" ht="21.75" customHeight="1">
      <c r="A7" s="189"/>
      <c r="B7" s="192"/>
      <c r="C7" s="192"/>
      <c r="D7" s="192"/>
      <c r="E7" s="192"/>
      <c r="F7" s="195"/>
      <c r="G7" s="192"/>
      <c r="H7" s="180"/>
      <c r="I7" s="180"/>
      <c r="J7" s="84" t="s">
        <v>69</v>
      </c>
      <c r="K7" s="180"/>
      <c r="L7" s="183"/>
      <c r="M7" s="82"/>
      <c r="N7" s="82"/>
      <c r="O7" s="82"/>
      <c r="P7" s="82"/>
      <c r="Q7" s="82"/>
      <c r="R7" s="82"/>
      <c r="S7" s="82"/>
      <c r="T7" s="82"/>
      <c r="U7" s="82"/>
      <c r="V7" s="73"/>
      <c r="W7" s="73"/>
      <c r="X7" s="73"/>
      <c r="Y7" s="73"/>
      <c r="Z7" s="73"/>
      <c r="AA7" s="73"/>
      <c r="AB7" s="73"/>
      <c r="AC7" s="73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73"/>
    </row>
    <row r="8" spans="1:53" ht="13.5" thickBot="1">
      <c r="A8" s="190"/>
      <c r="B8" s="193"/>
      <c r="C8" s="193"/>
      <c r="D8" s="193"/>
      <c r="E8" s="193"/>
      <c r="F8" s="196"/>
      <c r="G8" s="197"/>
      <c r="H8" s="181"/>
      <c r="I8" s="181"/>
      <c r="J8" s="86" t="s">
        <v>70</v>
      </c>
      <c r="K8" s="181"/>
      <c r="L8" s="184"/>
      <c r="M8" s="82"/>
      <c r="N8" s="82"/>
      <c r="O8" s="87"/>
      <c r="P8" s="88"/>
      <c r="Q8" s="88"/>
      <c r="R8" s="88"/>
      <c r="S8" s="82"/>
      <c r="T8" s="82"/>
      <c r="U8" s="87"/>
      <c r="V8" s="73"/>
      <c r="W8" s="89"/>
      <c r="X8" s="89"/>
      <c r="Y8" s="89"/>
      <c r="Z8" s="89"/>
      <c r="AA8" s="89"/>
      <c r="AB8" s="89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</row>
    <row r="9" spans="1:53" s="79" customFormat="1" ht="30" customHeight="1">
      <c r="A9" s="42">
        <v>3</v>
      </c>
      <c r="B9" s="43" t="s">
        <v>21</v>
      </c>
      <c r="C9" s="43" t="s">
        <v>27</v>
      </c>
      <c r="D9" s="43" t="s">
        <v>28</v>
      </c>
      <c r="E9" s="43" t="s">
        <v>16</v>
      </c>
      <c r="F9" s="43">
        <v>1</v>
      </c>
      <c r="G9" s="65" t="s">
        <v>21</v>
      </c>
      <c r="H9" s="90">
        <v>36</v>
      </c>
      <c r="I9" s="91">
        <v>13.9</v>
      </c>
      <c r="J9" s="92">
        <f>H9*I9</f>
        <v>500.40000000000003</v>
      </c>
      <c r="K9" s="100">
        <v>7000</v>
      </c>
      <c r="L9" s="101">
        <f t="shared" ref="L9:L18" si="0">J9*K9</f>
        <v>3502800.0000000005</v>
      </c>
      <c r="M9" s="102"/>
      <c r="N9" s="93">
        <v>1</v>
      </c>
      <c r="O9" s="94"/>
      <c r="P9" s="94"/>
      <c r="Q9" s="94"/>
      <c r="R9" s="94"/>
      <c r="S9" s="94"/>
      <c r="T9" s="94"/>
      <c r="U9" s="94"/>
      <c r="V9" s="95"/>
      <c r="W9" s="96"/>
      <c r="X9" s="97"/>
      <c r="Y9" s="96"/>
      <c r="Z9" s="98"/>
      <c r="AA9" s="99"/>
      <c r="AB9" s="98"/>
      <c r="AC9" s="103"/>
      <c r="AD9" s="103"/>
      <c r="AF9" s="103"/>
      <c r="AG9" s="103"/>
      <c r="AH9" s="103"/>
    </row>
    <row r="10" spans="1:53" ht="30" customHeight="1">
      <c r="A10" s="42">
        <v>4</v>
      </c>
      <c r="B10" s="43" t="s">
        <v>21</v>
      </c>
      <c r="C10" s="43" t="s">
        <v>29</v>
      </c>
      <c r="D10" s="43" t="s">
        <v>30</v>
      </c>
      <c r="E10" s="43" t="s">
        <v>16</v>
      </c>
      <c r="F10" s="43">
        <v>1</v>
      </c>
      <c r="G10" s="65" t="s">
        <v>21</v>
      </c>
      <c r="H10" s="90">
        <v>36</v>
      </c>
      <c r="I10" s="91">
        <v>13.9</v>
      </c>
      <c r="J10" s="92">
        <f>H10*I10</f>
        <v>500.40000000000003</v>
      </c>
      <c r="K10" s="100">
        <v>7000</v>
      </c>
      <c r="L10" s="101">
        <f t="shared" si="0"/>
        <v>3502800.0000000005</v>
      </c>
      <c r="M10" s="102"/>
      <c r="N10" s="93">
        <v>1</v>
      </c>
      <c r="O10" s="80"/>
      <c r="P10" s="80"/>
      <c r="Q10" s="80"/>
      <c r="R10" s="80"/>
      <c r="S10" s="80"/>
      <c r="T10" s="80"/>
      <c r="U10" s="80"/>
      <c r="V10" s="73"/>
      <c r="W10" s="104"/>
      <c r="X10" s="105"/>
      <c r="Y10" s="104"/>
      <c r="Z10" s="106"/>
      <c r="AA10" s="107"/>
      <c r="AB10" s="106"/>
      <c r="AC10" s="108"/>
      <c r="AD10" s="108"/>
      <c r="AG10" s="108"/>
      <c r="AH10" s="108"/>
    </row>
    <row r="11" spans="1:53" ht="30" customHeight="1">
      <c r="A11" s="131"/>
      <c r="B11" s="132"/>
      <c r="C11" s="132"/>
      <c r="D11" s="132"/>
      <c r="E11" s="132"/>
      <c r="F11" s="132"/>
      <c r="G11" s="132"/>
      <c r="H11" s="132"/>
      <c r="I11" s="132"/>
      <c r="J11" s="133" t="s">
        <v>77</v>
      </c>
      <c r="K11" s="115" t="s">
        <v>71</v>
      </c>
      <c r="L11" s="116">
        <f>L9+L10</f>
        <v>7005600.0000000009</v>
      </c>
      <c r="M11" s="102"/>
      <c r="N11" s="93"/>
      <c r="O11" s="80"/>
      <c r="P11" s="80"/>
      <c r="Q11" s="80"/>
      <c r="R11" s="80"/>
      <c r="S11" s="80"/>
      <c r="T11" s="80"/>
      <c r="U11" s="80"/>
      <c r="V11" s="73"/>
      <c r="W11" s="104"/>
      <c r="X11" s="105"/>
      <c r="Y11" s="104"/>
      <c r="Z11" s="106"/>
      <c r="AA11" s="107"/>
      <c r="AB11" s="106"/>
      <c r="AC11" s="108"/>
      <c r="AD11" s="108"/>
      <c r="AG11" s="108"/>
      <c r="AH11" s="108"/>
    </row>
    <row r="12" spans="1:53" ht="24.95" customHeight="1">
      <c r="A12" s="87"/>
      <c r="B12" s="87"/>
      <c r="C12" s="87"/>
      <c r="D12" s="87"/>
      <c r="E12" s="87"/>
      <c r="F12" s="87"/>
      <c r="G12" s="87"/>
      <c r="H12" s="87"/>
      <c r="I12" s="87"/>
      <c r="J12" s="134"/>
      <c r="K12" s="115"/>
      <c r="L12" s="116"/>
      <c r="M12" s="102"/>
      <c r="N12" s="93"/>
      <c r="O12" s="80"/>
      <c r="P12" s="80"/>
      <c r="Q12" s="80"/>
      <c r="R12" s="80"/>
      <c r="S12" s="80"/>
      <c r="T12" s="80"/>
      <c r="U12" s="80"/>
      <c r="V12" s="73"/>
      <c r="W12" s="104"/>
      <c r="X12" s="105"/>
      <c r="Y12" s="104"/>
      <c r="Z12" s="106"/>
      <c r="AA12" s="107"/>
      <c r="AB12" s="106"/>
      <c r="AC12" s="108"/>
      <c r="AD12" s="108"/>
      <c r="AG12" s="108"/>
      <c r="AH12" s="108"/>
    </row>
    <row r="13" spans="1:53" ht="24.95" customHeight="1">
      <c r="A13" s="136" t="s">
        <v>79</v>
      </c>
      <c r="B13" s="87"/>
      <c r="C13" s="87"/>
      <c r="D13" s="87"/>
      <c r="E13" s="87"/>
      <c r="F13" s="87"/>
      <c r="G13" s="87"/>
      <c r="H13" s="87"/>
      <c r="I13" s="87"/>
      <c r="J13" s="134"/>
      <c r="K13" s="115"/>
      <c r="L13" s="116"/>
      <c r="M13" s="102"/>
      <c r="N13" s="93"/>
      <c r="O13" s="80"/>
      <c r="P13" s="80"/>
      <c r="Q13" s="80"/>
      <c r="R13" s="80"/>
      <c r="S13" s="80"/>
      <c r="T13" s="80"/>
      <c r="U13" s="80"/>
      <c r="V13" s="73"/>
      <c r="W13" s="104"/>
      <c r="X13" s="105"/>
      <c r="Y13" s="104"/>
      <c r="Z13" s="106"/>
      <c r="AA13" s="107"/>
      <c r="AB13" s="106"/>
      <c r="AC13" s="108"/>
      <c r="AD13" s="108"/>
      <c r="AG13" s="108"/>
      <c r="AH13" s="108"/>
    </row>
    <row r="14" spans="1:53" ht="12" customHeight="1" thickBot="1">
      <c r="A14" s="135"/>
      <c r="B14" s="87"/>
      <c r="C14" s="87"/>
      <c r="D14" s="87"/>
      <c r="E14" s="87"/>
      <c r="F14" s="87"/>
      <c r="G14" s="87"/>
      <c r="H14" s="87"/>
      <c r="I14" s="87"/>
      <c r="J14" s="134"/>
      <c r="K14" s="115"/>
      <c r="L14" s="116"/>
      <c r="M14" s="102"/>
      <c r="N14" s="93"/>
      <c r="O14" s="80"/>
      <c r="P14" s="80"/>
      <c r="Q14" s="80"/>
      <c r="R14" s="80"/>
      <c r="S14" s="80"/>
      <c r="T14" s="80"/>
      <c r="U14" s="80"/>
      <c r="V14" s="73"/>
      <c r="W14" s="104"/>
      <c r="X14" s="105"/>
      <c r="Y14" s="104"/>
      <c r="Z14" s="106"/>
      <c r="AA14" s="107"/>
      <c r="AB14" s="106"/>
      <c r="AC14" s="108"/>
      <c r="AD14" s="108"/>
      <c r="AG14" s="108"/>
      <c r="AH14" s="108"/>
    </row>
    <row r="15" spans="1:53" ht="22.5" customHeight="1">
      <c r="A15" s="188" t="s">
        <v>0</v>
      </c>
      <c r="B15" s="191" t="s">
        <v>1</v>
      </c>
      <c r="C15" s="191" t="s">
        <v>2</v>
      </c>
      <c r="D15" s="191" t="s">
        <v>3</v>
      </c>
      <c r="E15" s="191" t="s">
        <v>4</v>
      </c>
      <c r="F15" s="194" t="s">
        <v>5</v>
      </c>
      <c r="G15" s="191" t="s">
        <v>64</v>
      </c>
      <c r="H15" s="179" t="s">
        <v>65</v>
      </c>
      <c r="I15" s="179" t="s">
        <v>66</v>
      </c>
      <c r="J15" s="127"/>
      <c r="K15" s="179" t="s">
        <v>67</v>
      </c>
      <c r="L15" s="182" t="s">
        <v>68</v>
      </c>
      <c r="M15" s="102"/>
      <c r="N15" s="93"/>
      <c r="O15" s="80"/>
      <c r="P15" s="80"/>
      <c r="Q15" s="80"/>
      <c r="R15" s="80"/>
      <c r="S15" s="80"/>
      <c r="T15" s="80"/>
      <c r="U15" s="80"/>
      <c r="V15" s="73"/>
      <c r="W15" s="104"/>
      <c r="X15" s="105"/>
      <c r="Y15" s="104"/>
      <c r="Z15" s="106"/>
      <c r="AA15" s="107"/>
      <c r="AB15" s="106"/>
      <c r="AC15" s="108"/>
      <c r="AD15" s="108"/>
      <c r="AG15" s="108"/>
      <c r="AH15" s="108"/>
    </row>
    <row r="16" spans="1:53" ht="22.5" customHeight="1">
      <c r="A16" s="189"/>
      <c r="B16" s="192"/>
      <c r="C16" s="192"/>
      <c r="D16" s="192"/>
      <c r="E16" s="192"/>
      <c r="F16" s="195"/>
      <c r="G16" s="192"/>
      <c r="H16" s="180"/>
      <c r="I16" s="180"/>
      <c r="J16" s="128" t="s">
        <v>69</v>
      </c>
      <c r="K16" s="180"/>
      <c r="L16" s="183"/>
      <c r="M16" s="102"/>
      <c r="N16" s="93"/>
      <c r="O16" s="80"/>
      <c r="P16" s="80"/>
      <c r="Q16" s="80"/>
      <c r="R16" s="80"/>
      <c r="S16" s="80"/>
      <c r="T16" s="80"/>
      <c r="U16" s="80"/>
      <c r="V16" s="73"/>
      <c r="W16" s="104"/>
      <c r="X16" s="105"/>
      <c r="Y16" s="104"/>
      <c r="Z16" s="106"/>
      <c r="AA16" s="107"/>
      <c r="AB16" s="106"/>
      <c r="AC16" s="108"/>
      <c r="AD16" s="108"/>
      <c r="AG16" s="108"/>
      <c r="AH16" s="108"/>
    </row>
    <row r="17" spans="1:34" ht="22.5" customHeight="1" thickBot="1">
      <c r="A17" s="190"/>
      <c r="B17" s="193"/>
      <c r="C17" s="193"/>
      <c r="D17" s="193"/>
      <c r="E17" s="193"/>
      <c r="F17" s="196"/>
      <c r="G17" s="197"/>
      <c r="H17" s="181"/>
      <c r="I17" s="181"/>
      <c r="J17" s="129" t="s">
        <v>70</v>
      </c>
      <c r="K17" s="181"/>
      <c r="L17" s="184"/>
      <c r="M17" s="102"/>
      <c r="N17" s="93"/>
      <c r="O17" s="80"/>
      <c r="P17" s="80"/>
      <c r="Q17" s="80"/>
      <c r="R17" s="80"/>
      <c r="S17" s="80"/>
      <c r="T17" s="80"/>
      <c r="U17" s="80"/>
      <c r="V17" s="73"/>
      <c r="W17" s="104"/>
      <c r="X17" s="105"/>
      <c r="Y17" s="104"/>
      <c r="Z17" s="106"/>
      <c r="AA17" s="107"/>
      <c r="AB17" s="106"/>
      <c r="AC17" s="108"/>
      <c r="AD17" s="108"/>
      <c r="AG17" s="108"/>
      <c r="AH17" s="108"/>
    </row>
    <row r="18" spans="1:34" ht="30" customHeight="1">
      <c r="A18" s="20">
        <v>8</v>
      </c>
      <c r="B18" s="2" t="s">
        <v>21</v>
      </c>
      <c r="C18" s="2" t="s">
        <v>37</v>
      </c>
      <c r="D18" s="2" t="s">
        <v>38</v>
      </c>
      <c r="E18" s="2" t="s">
        <v>11</v>
      </c>
      <c r="F18" s="2">
        <v>1</v>
      </c>
      <c r="G18" s="21">
        <v>19.43</v>
      </c>
      <c r="H18" s="90">
        <f>G18</f>
        <v>19.43</v>
      </c>
      <c r="I18" s="91">
        <v>13.9</v>
      </c>
      <c r="J18" s="92">
        <f>H18*I18</f>
        <v>270.077</v>
      </c>
      <c r="K18" s="100">
        <v>7000</v>
      </c>
      <c r="L18" s="101">
        <f t="shared" si="0"/>
        <v>1890539</v>
      </c>
      <c r="M18" s="102"/>
      <c r="N18" s="93">
        <v>1</v>
      </c>
      <c r="O18" s="80"/>
      <c r="P18" s="80"/>
      <c r="Q18" s="80"/>
      <c r="R18" s="80"/>
      <c r="S18" s="80"/>
      <c r="T18" s="80"/>
      <c r="U18" s="80"/>
      <c r="V18" s="73"/>
      <c r="W18" s="104"/>
      <c r="X18" s="105"/>
      <c r="Y18" s="104"/>
      <c r="Z18" s="106"/>
      <c r="AA18" s="107"/>
      <c r="AB18" s="106"/>
      <c r="AC18" s="108"/>
      <c r="AD18" s="108"/>
      <c r="AG18" s="108"/>
      <c r="AH18" s="108"/>
    </row>
    <row r="19" spans="1:34" ht="23.1" customHeight="1" thickBot="1">
      <c r="A19" s="109"/>
      <c r="B19" s="110"/>
      <c r="C19" s="110"/>
      <c r="D19" s="110"/>
      <c r="E19" s="110"/>
      <c r="F19" s="110"/>
      <c r="G19" s="110"/>
      <c r="H19" s="110"/>
      <c r="I19" s="110"/>
      <c r="J19" s="111" t="s">
        <v>78</v>
      </c>
      <c r="K19" s="112" t="s">
        <v>71</v>
      </c>
      <c r="L19" s="113">
        <f>L18</f>
        <v>1890539</v>
      </c>
      <c r="N19" s="114">
        <f>SUM(N9:N18)</f>
        <v>3</v>
      </c>
      <c r="O19" s="80"/>
      <c r="P19" s="88"/>
      <c r="Q19" s="88"/>
      <c r="R19" s="88"/>
      <c r="S19" s="88"/>
      <c r="T19" s="88"/>
      <c r="U19" s="80"/>
      <c r="V19" s="73"/>
      <c r="W19" s="96"/>
      <c r="X19" s="97"/>
      <c r="Y19" s="96"/>
      <c r="Z19" s="98"/>
      <c r="AA19" s="99"/>
      <c r="AB19" s="98"/>
    </row>
    <row r="20" spans="1:34" s="79" customFormat="1" ht="23.1" customHeight="1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115"/>
      <c r="N20" s="117"/>
      <c r="O20" s="94"/>
      <c r="P20" s="94"/>
      <c r="Q20" s="94"/>
      <c r="R20" s="94"/>
      <c r="S20" s="94"/>
      <c r="T20" s="94"/>
      <c r="U20" s="94"/>
      <c r="V20" s="95"/>
      <c r="W20" s="96"/>
      <c r="X20" s="97"/>
      <c r="Y20" s="96"/>
      <c r="Z20" s="98"/>
      <c r="AA20" s="99"/>
      <c r="AB20" s="98"/>
    </row>
    <row r="21" spans="1:34" s="79" customFormat="1" ht="23.1" customHeight="1">
      <c r="A21" s="87"/>
      <c r="B21" s="87"/>
      <c r="C21" s="87"/>
      <c r="D21" s="118" t="s">
        <v>72</v>
      </c>
      <c r="E21" s="87"/>
      <c r="F21" s="87"/>
      <c r="G21" s="87"/>
      <c r="H21" s="41"/>
      <c r="I21" s="41"/>
      <c r="J21" s="41"/>
      <c r="K21" s="87"/>
      <c r="L21" s="87"/>
      <c r="M21" s="115"/>
      <c r="N21" s="116"/>
      <c r="O21" s="94"/>
      <c r="P21" s="94"/>
      <c r="Q21" s="94"/>
      <c r="R21" s="94"/>
      <c r="S21" s="94"/>
      <c r="T21" s="94"/>
      <c r="U21" s="94"/>
      <c r="V21" s="95"/>
      <c r="W21" s="96"/>
      <c r="X21" s="97"/>
      <c r="Y21" s="96"/>
      <c r="Z21" s="98"/>
      <c r="AA21" s="99"/>
      <c r="AB21" s="98"/>
    </row>
    <row r="22" spans="1:34" s="79" customFormat="1" ht="23.1" customHeight="1">
      <c r="A22" s="87"/>
      <c r="B22" s="87"/>
      <c r="C22" s="87"/>
      <c r="D22" s="119" t="s">
        <v>73</v>
      </c>
      <c r="E22" s="200" t="s">
        <v>74</v>
      </c>
      <c r="F22" s="200"/>
      <c r="G22" s="200" t="s">
        <v>52</v>
      </c>
      <c r="H22" s="200"/>
      <c r="I22" s="120"/>
      <c r="J22" s="120"/>
      <c r="K22" s="87"/>
      <c r="L22" s="87"/>
      <c r="M22" s="115"/>
      <c r="N22" s="116"/>
      <c r="O22" s="94"/>
      <c r="P22" s="94"/>
      <c r="Q22" s="94"/>
      <c r="R22" s="94"/>
      <c r="S22" s="94"/>
      <c r="T22" s="94"/>
      <c r="U22" s="94"/>
      <c r="V22" s="95"/>
      <c r="W22" s="96"/>
      <c r="X22" s="97"/>
      <c r="Y22" s="96"/>
      <c r="Z22" s="98"/>
      <c r="AA22" s="99"/>
      <c r="AB22" s="98"/>
    </row>
    <row r="23" spans="1:34" ht="23.1" customHeight="1">
      <c r="A23" s="121"/>
      <c r="B23" s="121"/>
      <c r="C23" s="121"/>
      <c r="D23" s="122" t="s">
        <v>76</v>
      </c>
      <c r="E23" s="201">
        <v>2</v>
      </c>
      <c r="F23" s="201"/>
      <c r="G23" s="202">
        <f>L11</f>
        <v>7005600.0000000009</v>
      </c>
      <c r="H23" s="202"/>
      <c r="I23" s="120"/>
      <c r="J23" s="120"/>
      <c r="K23" s="123"/>
      <c r="L23" s="124"/>
      <c r="M23" s="123"/>
      <c r="N23" s="124"/>
      <c r="O23" s="80"/>
      <c r="P23" s="88"/>
      <c r="Q23" s="88"/>
      <c r="R23" s="88"/>
      <c r="S23" s="88"/>
      <c r="T23" s="88"/>
      <c r="U23" s="73"/>
      <c r="V23" s="73"/>
      <c r="W23" s="104"/>
      <c r="X23" s="105"/>
      <c r="Y23" s="104"/>
      <c r="Z23" s="106"/>
      <c r="AA23" s="107"/>
      <c r="AB23" s="106"/>
    </row>
    <row r="24" spans="1:34" ht="23.1" customHeight="1">
      <c r="A24" s="72"/>
      <c r="B24" s="72"/>
      <c r="C24" s="72"/>
      <c r="D24" s="122" t="s">
        <v>51</v>
      </c>
      <c r="E24" s="203">
        <v>1</v>
      </c>
      <c r="F24" s="203"/>
      <c r="G24" s="204">
        <f>L19</f>
        <v>1890539</v>
      </c>
      <c r="H24" s="204"/>
      <c r="I24" s="120"/>
      <c r="J24" s="120"/>
      <c r="K24" s="73"/>
      <c r="L24" s="73"/>
      <c r="M24" s="73"/>
      <c r="N24" s="73"/>
      <c r="O24" s="80"/>
      <c r="P24" s="80"/>
      <c r="Q24" s="80"/>
      <c r="R24" s="80"/>
      <c r="S24" s="80"/>
      <c r="T24" s="80"/>
      <c r="U24" s="80"/>
      <c r="V24" s="73"/>
      <c r="W24" s="73"/>
      <c r="X24" s="73"/>
      <c r="Y24" s="73"/>
      <c r="Z24" s="73"/>
      <c r="AA24" s="73"/>
      <c r="AB24" s="73"/>
    </row>
    <row r="25" spans="1:34" ht="23.1" customHeight="1" thickBot="1">
      <c r="A25" s="72"/>
      <c r="B25" s="72"/>
      <c r="C25" s="72"/>
      <c r="D25" s="126" t="s">
        <v>71</v>
      </c>
      <c r="E25" s="198">
        <f>SUM(E23:F24)</f>
        <v>3</v>
      </c>
      <c r="F25" s="198"/>
      <c r="G25" s="199">
        <f>SUM(G23:H24)</f>
        <v>8896139</v>
      </c>
      <c r="H25" s="199"/>
      <c r="I25" s="120"/>
      <c r="J25" s="120"/>
      <c r="K25" s="73"/>
      <c r="L25" s="125"/>
      <c r="M25" s="125"/>
      <c r="N25" s="125"/>
      <c r="O25" s="72"/>
      <c r="P25" s="72"/>
      <c r="Q25" s="72"/>
      <c r="R25" s="72"/>
      <c r="S25" s="72"/>
      <c r="T25" s="72"/>
      <c r="U25" s="72"/>
    </row>
    <row r="26" spans="1:34" ht="23.1" customHeight="1" thickTop="1">
      <c r="A26" s="72"/>
      <c r="B26" s="72"/>
      <c r="C26" s="72"/>
      <c r="D26" s="72"/>
      <c r="E26" s="41"/>
      <c r="L26" s="125"/>
      <c r="M26" s="125"/>
      <c r="N26" s="125"/>
      <c r="O26" s="72"/>
      <c r="P26" s="72"/>
      <c r="Q26" s="72"/>
      <c r="R26" s="72"/>
      <c r="S26" s="72"/>
      <c r="T26" s="72"/>
      <c r="U26" s="72"/>
    </row>
    <row r="27" spans="1:34" ht="23.1" customHeight="1">
      <c r="A27" s="72"/>
      <c r="B27" s="72"/>
      <c r="C27" s="72"/>
      <c r="D27" s="72"/>
    </row>
    <row r="28" spans="1:34">
      <c r="A28" s="72"/>
      <c r="B28" s="72"/>
      <c r="C28" s="72"/>
      <c r="D28" s="72"/>
    </row>
    <row r="29" spans="1:34">
      <c r="A29" s="72"/>
      <c r="B29" s="72"/>
      <c r="C29" s="72"/>
      <c r="D29" s="72"/>
    </row>
    <row r="30" spans="1:34">
      <c r="A30" s="72"/>
      <c r="B30" s="72"/>
      <c r="C30" s="72"/>
      <c r="D30" s="72"/>
    </row>
    <row r="31" spans="1:34">
      <c r="A31" s="72"/>
      <c r="B31" s="72"/>
      <c r="C31" s="72"/>
      <c r="D31" s="72"/>
    </row>
    <row r="32" spans="1:34">
      <c r="A32" s="72"/>
      <c r="B32" s="72"/>
      <c r="C32" s="72"/>
      <c r="D32" s="72"/>
    </row>
    <row r="33" spans="1:4">
      <c r="A33" s="72"/>
      <c r="B33" s="72"/>
      <c r="C33" s="72"/>
      <c r="D33" s="72"/>
    </row>
    <row r="34" spans="1:4">
      <c r="A34" s="72"/>
      <c r="B34" s="72"/>
      <c r="C34" s="72"/>
      <c r="D34" s="72"/>
    </row>
    <row r="35" spans="1:4">
      <c r="A35" s="72"/>
      <c r="B35" s="72"/>
      <c r="C35" s="72"/>
      <c r="D35" s="72"/>
    </row>
    <row r="36" spans="1:4">
      <c r="A36" s="72"/>
      <c r="B36" s="72"/>
      <c r="C36" s="72"/>
      <c r="D36" s="72"/>
    </row>
    <row r="37" spans="1:4">
      <c r="A37" s="72"/>
      <c r="B37" s="72"/>
      <c r="C37" s="72"/>
      <c r="D37" s="72"/>
    </row>
    <row r="38" spans="1:4">
      <c r="A38" s="72"/>
      <c r="B38" s="72"/>
      <c r="C38" s="72"/>
      <c r="D38" s="72"/>
    </row>
    <row r="39" spans="1:4">
      <c r="A39" s="72"/>
      <c r="B39" s="72"/>
      <c r="C39" s="72"/>
      <c r="D39" s="72"/>
    </row>
    <row r="40" spans="1:4">
      <c r="A40" s="72"/>
      <c r="B40" s="72"/>
      <c r="C40" s="72"/>
      <c r="D40" s="72"/>
    </row>
    <row r="41" spans="1:4">
      <c r="A41" s="72"/>
      <c r="B41" s="72"/>
      <c r="C41" s="72"/>
      <c r="D41" s="72"/>
    </row>
    <row r="42" spans="1:4">
      <c r="A42" s="72"/>
      <c r="B42" s="72"/>
      <c r="C42" s="72"/>
      <c r="D42" s="72"/>
    </row>
    <row r="43" spans="1:4">
      <c r="A43" s="72"/>
      <c r="B43" s="72"/>
      <c r="C43" s="72"/>
      <c r="D43" s="72"/>
    </row>
    <row r="44" spans="1:4">
      <c r="A44" s="72"/>
      <c r="B44" s="72"/>
      <c r="C44" s="72"/>
      <c r="D44" s="72"/>
    </row>
    <row r="45" spans="1:4">
      <c r="A45" s="72"/>
      <c r="B45" s="72"/>
      <c r="C45" s="72"/>
      <c r="D45" s="72"/>
    </row>
    <row r="46" spans="1:4">
      <c r="A46" s="72"/>
      <c r="B46" s="72"/>
      <c r="C46" s="72"/>
      <c r="D46" s="72"/>
    </row>
    <row r="47" spans="1:4">
      <c r="A47" s="72"/>
      <c r="B47" s="72"/>
      <c r="C47" s="72"/>
      <c r="D47" s="72"/>
    </row>
    <row r="48" spans="1:4">
      <c r="A48" s="72"/>
      <c r="B48" s="72"/>
      <c r="C48" s="72"/>
      <c r="D48" s="72"/>
    </row>
    <row r="49" spans="1:4">
      <c r="A49" s="72"/>
      <c r="B49" s="72"/>
      <c r="C49" s="72"/>
      <c r="D49" s="72"/>
    </row>
    <row r="50" spans="1:4">
      <c r="A50" s="72"/>
      <c r="B50" s="72"/>
      <c r="C50" s="72"/>
      <c r="D50" s="72"/>
    </row>
    <row r="51" spans="1:4">
      <c r="A51" s="72"/>
      <c r="B51" s="72"/>
      <c r="C51" s="72"/>
      <c r="D51" s="72"/>
    </row>
    <row r="52" spans="1:4">
      <c r="A52" s="72"/>
      <c r="B52" s="72"/>
      <c r="C52" s="72"/>
      <c r="D52" s="72"/>
    </row>
    <row r="53" spans="1:4">
      <c r="A53" s="72"/>
      <c r="B53" s="72"/>
      <c r="C53" s="72"/>
      <c r="D53" s="72"/>
    </row>
    <row r="54" spans="1:4">
      <c r="A54" s="72"/>
      <c r="B54" s="72"/>
      <c r="C54" s="72"/>
      <c r="D54" s="72"/>
    </row>
    <row r="55" spans="1:4">
      <c r="A55" s="72"/>
      <c r="B55" s="72"/>
      <c r="C55" s="72"/>
      <c r="D55" s="72"/>
    </row>
    <row r="56" spans="1:4">
      <c r="A56" s="72"/>
      <c r="B56" s="72"/>
      <c r="C56" s="72"/>
      <c r="D56" s="72"/>
    </row>
    <row r="57" spans="1:4">
      <c r="A57" s="72"/>
      <c r="B57" s="72"/>
      <c r="C57" s="72"/>
      <c r="D57" s="72"/>
    </row>
    <row r="58" spans="1:4">
      <c r="A58" s="72"/>
      <c r="B58" s="72"/>
      <c r="C58" s="72"/>
      <c r="D58" s="72"/>
    </row>
    <row r="59" spans="1:4">
      <c r="A59" s="72"/>
      <c r="B59" s="72"/>
      <c r="C59" s="72"/>
      <c r="D59" s="72"/>
    </row>
    <row r="60" spans="1:4">
      <c r="A60" s="72"/>
      <c r="B60" s="72"/>
      <c r="C60" s="72"/>
      <c r="D60" s="72"/>
    </row>
    <row r="61" spans="1:4">
      <c r="A61" s="72"/>
      <c r="B61" s="72"/>
      <c r="C61" s="72"/>
      <c r="D61" s="72"/>
    </row>
    <row r="62" spans="1:4">
      <c r="A62" s="72"/>
      <c r="B62" s="72"/>
      <c r="C62" s="72"/>
      <c r="D62" s="72"/>
    </row>
    <row r="63" spans="1:4">
      <c r="A63" s="72"/>
      <c r="B63" s="72"/>
      <c r="C63" s="72"/>
      <c r="D63" s="72"/>
    </row>
    <row r="64" spans="1:4">
      <c r="A64" s="72"/>
      <c r="B64" s="72"/>
      <c r="C64" s="72"/>
      <c r="D64" s="72"/>
    </row>
    <row r="65" spans="1:4">
      <c r="A65" s="72"/>
      <c r="B65" s="72"/>
      <c r="C65" s="72"/>
      <c r="D65" s="72"/>
    </row>
    <row r="66" spans="1:4">
      <c r="A66" s="72"/>
      <c r="B66" s="72"/>
      <c r="C66" s="72"/>
      <c r="D66" s="72"/>
    </row>
    <row r="67" spans="1:4">
      <c r="A67" s="72"/>
      <c r="B67" s="72"/>
      <c r="C67" s="72"/>
      <c r="D67" s="72"/>
    </row>
    <row r="68" spans="1:4">
      <c r="A68" s="72"/>
      <c r="B68" s="72"/>
      <c r="C68" s="72"/>
      <c r="D68" s="72"/>
    </row>
    <row r="69" spans="1:4">
      <c r="A69" s="72"/>
      <c r="B69" s="72"/>
      <c r="C69" s="72"/>
      <c r="D69" s="72"/>
    </row>
    <row r="70" spans="1:4">
      <c r="A70" s="72"/>
      <c r="B70" s="72"/>
      <c r="C70" s="72"/>
      <c r="D70" s="72"/>
    </row>
    <row r="71" spans="1:4">
      <c r="A71" s="72"/>
      <c r="B71" s="72"/>
      <c r="C71" s="72"/>
      <c r="D71" s="72"/>
    </row>
    <row r="72" spans="1:4">
      <c r="A72" s="72"/>
      <c r="B72" s="72"/>
      <c r="C72" s="72"/>
      <c r="D72" s="72"/>
    </row>
    <row r="73" spans="1:4">
      <c r="A73" s="72"/>
      <c r="B73" s="72"/>
      <c r="C73" s="72"/>
      <c r="D73" s="72"/>
    </row>
    <row r="74" spans="1:4">
      <c r="A74" s="72"/>
      <c r="B74" s="72"/>
      <c r="C74" s="72"/>
      <c r="D74" s="72"/>
    </row>
    <row r="75" spans="1:4">
      <c r="A75" s="72"/>
      <c r="B75" s="72"/>
      <c r="C75" s="72"/>
      <c r="D75" s="72"/>
    </row>
    <row r="76" spans="1:4">
      <c r="A76" s="72"/>
      <c r="B76" s="72"/>
      <c r="C76" s="72"/>
      <c r="D76" s="72"/>
    </row>
    <row r="77" spans="1:4">
      <c r="A77" s="72"/>
      <c r="B77" s="72"/>
      <c r="C77" s="72"/>
      <c r="D77" s="72"/>
    </row>
    <row r="78" spans="1:4">
      <c r="A78" s="72"/>
      <c r="B78" s="72"/>
      <c r="C78" s="72"/>
      <c r="D78" s="72"/>
    </row>
    <row r="79" spans="1:4">
      <c r="A79" s="72"/>
      <c r="B79" s="72"/>
      <c r="C79" s="72"/>
      <c r="D79" s="72"/>
    </row>
    <row r="80" spans="1:4">
      <c r="A80" s="72"/>
      <c r="B80" s="72"/>
      <c r="C80" s="72"/>
      <c r="D80" s="72"/>
    </row>
    <row r="81" spans="1:4">
      <c r="A81" s="72"/>
      <c r="B81" s="72"/>
      <c r="C81" s="72"/>
      <c r="D81" s="72"/>
    </row>
    <row r="82" spans="1:4">
      <c r="A82" s="72"/>
      <c r="B82" s="72"/>
      <c r="C82" s="72"/>
      <c r="D82" s="72"/>
    </row>
    <row r="83" spans="1:4">
      <c r="A83" s="72"/>
      <c r="B83" s="72"/>
      <c r="C83" s="72"/>
      <c r="D83" s="72"/>
    </row>
    <row r="84" spans="1:4">
      <c r="A84" s="72"/>
      <c r="B84" s="72"/>
      <c r="C84" s="72"/>
      <c r="D84" s="72"/>
    </row>
    <row r="85" spans="1:4">
      <c r="A85" s="72"/>
      <c r="B85" s="72"/>
      <c r="C85" s="72"/>
      <c r="D85" s="72"/>
    </row>
    <row r="86" spans="1:4">
      <c r="A86" s="72"/>
      <c r="B86" s="72"/>
      <c r="C86" s="72"/>
      <c r="D86" s="72"/>
    </row>
    <row r="87" spans="1:4">
      <c r="A87" s="72"/>
      <c r="B87" s="72"/>
      <c r="C87" s="72"/>
      <c r="D87" s="72"/>
    </row>
    <row r="88" spans="1:4">
      <c r="A88" s="72"/>
      <c r="B88" s="72"/>
      <c r="C88" s="72"/>
      <c r="D88" s="72"/>
    </row>
    <row r="89" spans="1:4">
      <c r="A89" s="72"/>
      <c r="B89" s="72"/>
      <c r="C89" s="72"/>
      <c r="D89" s="72"/>
    </row>
    <row r="90" spans="1:4">
      <c r="A90" s="72"/>
      <c r="B90" s="72"/>
      <c r="C90" s="72"/>
      <c r="D90" s="72"/>
    </row>
    <row r="91" spans="1:4">
      <c r="A91" s="72"/>
      <c r="B91" s="72"/>
      <c r="C91" s="72"/>
      <c r="D91" s="72"/>
    </row>
    <row r="92" spans="1:4">
      <c r="A92" s="72"/>
      <c r="B92" s="72"/>
      <c r="C92" s="72"/>
      <c r="D92" s="72"/>
    </row>
    <row r="93" spans="1:4">
      <c r="A93" s="72"/>
      <c r="B93" s="72"/>
      <c r="C93" s="72"/>
      <c r="D93" s="72"/>
    </row>
    <row r="94" spans="1:4">
      <c r="A94" s="72"/>
      <c r="B94" s="72"/>
      <c r="C94" s="72"/>
      <c r="D94" s="72"/>
    </row>
    <row r="95" spans="1:4">
      <c r="A95" s="72"/>
      <c r="B95" s="72"/>
      <c r="C95" s="72"/>
      <c r="D95" s="72"/>
    </row>
    <row r="96" spans="1:4">
      <c r="A96" s="72"/>
      <c r="B96" s="72"/>
      <c r="C96" s="72"/>
      <c r="D96" s="72"/>
    </row>
    <row r="97" spans="1:4">
      <c r="A97" s="72"/>
      <c r="B97" s="72"/>
      <c r="C97" s="72"/>
      <c r="D97" s="72"/>
    </row>
  </sheetData>
  <mergeCells count="33">
    <mergeCell ref="L15:L17"/>
    <mergeCell ref="F15:F17"/>
    <mergeCell ref="G15:G17"/>
    <mergeCell ref="H15:H17"/>
    <mergeCell ref="I15:I17"/>
    <mergeCell ref="K15:K17"/>
    <mergeCell ref="A15:A17"/>
    <mergeCell ref="B15:B17"/>
    <mergeCell ref="C15:C17"/>
    <mergeCell ref="D15:D17"/>
    <mergeCell ref="E15:E17"/>
    <mergeCell ref="E25:F25"/>
    <mergeCell ref="G25:H25"/>
    <mergeCell ref="G22:H22"/>
    <mergeCell ref="E23:F23"/>
    <mergeCell ref="G23:H23"/>
    <mergeCell ref="E24:F24"/>
    <mergeCell ref="G24:H24"/>
    <mergeCell ref="E22:F22"/>
    <mergeCell ref="H6:H8"/>
    <mergeCell ref="I6:I8"/>
    <mergeCell ref="K6:K8"/>
    <mergeCell ref="L6:L8"/>
    <mergeCell ref="A1:L1"/>
    <mergeCell ref="A2:L2"/>
    <mergeCell ref="A3:L3"/>
    <mergeCell ref="A6:A8"/>
    <mergeCell ref="B6:B8"/>
    <mergeCell ref="C6:C8"/>
    <mergeCell ref="D6:D8"/>
    <mergeCell ref="E6:E8"/>
    <mergeCell ref="F6:F8"/>
    <mergeCell ref="G6:G8"/>
  </mergeCells>
  <printOptions horizontalCentered="1"/>
  <pageMargins left="0.39370078740157483" right="0.19685039370078741" top="0.43307086614173229" bottom="0.47244094488188981" header="0.23622047244094491" footer="0.19685039370078741"/>
  <pageSetup paperSize="9" scale="74" orientation="landscape" r:id="rId1"/>
  <headerFooter alignWithMargins="0">
    <oddHeader>&amp;RBridges in Sabah</oddHead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labuan</vt:lpstr>
      <vt:lpstr>Cost</vt:lpstr>
      <vt:lpstr>Cost!Print_Area</vt:lpstr>
      <vt:lpstr>labuan!Print_Area</vt:lpstr>
      <vt:lpstr>Cost!Print_Titles</vt:lpstr>
    </vt:vector>
  </TitlesOfParts>
  <Company>Evenfit Consultants Sdn Bhd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Johny Reuben Gilbert</dc:creator>
  <cp:lastModifiedBy>TOSHIBA</cp:lastModifiedBy>
  <cp:lastPrinted>2011-03-29T02:52:44Z</cp:lastPrinted>
  <dcterms:created xsi:type="dcterms:W3CDTF">2010-10-08T01:08:53Z</dcterms:created>
  <dcterms:modified xsi:type="dcterms:W3CDTF">2011-03-30T03:16:24Z</dcterms:modified>
</cp:coreProperties>
</file>