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5195" windowHeight="8955" activeTab="1"/>
  </bookViews>
  <sheets>
    <sheet name="sarawak" sheetId="2" r:id="rId1"/>
    <sheet name="Priority" sheetId="5" r:id="rId2"/>
    <sheet name="Cost" sheetId="6" r:id="rId3"/>
  </sheets>
  <definedNames>
    <definedName name="_xlnm.Print_Area" localSheetId="2">Cost!$A$1:$L$227</definedName>
    <definedName name="_xlnm.Print_Area" localSheetId="1">Priority!$A$1:$P$212</definedName>
    <definedName name="_xlnm.Print_Area" localSheetId="0">sarawak!$A$1:$P$519</definedName>
    <definedName name="_xlnm.Print_Titles" localSheetId="0">sarawak!$1:$7</definedName>
  </definedNames>
  <calcPr calcId="125725"/>
</workbook>
</file>

<file path=xl/calcChain.xml><?xml version="1.0" encoding="utf-8"?>
<calcChain xmlns="http://schemas.openxmlformats.org/spreadsheetml/2006/main">
  <c r="Z323" i="2"/>
  <c r="Y323" s="1"/>
  <c r="Z324"/>
  <c r="Y324" s="1"/>
  <c r="Z325"/>
  <c r="Y325" s="1"/>
  <c r="O183" i="6"/>
  <c r="E220" s="1"/>
  <c r="O199"/>
  <c r="E221" s="1"/>
  <c r="O213"/>
  <c r="E222" s="1"/>
  <c r="O151"/>
  <c r="E219" s="1"/>
  <c r="AA325" i="2" l="1"/>
  <c r="AD325" s="1"/>
  <c r="AB325"/>
  <c r="AB323"/>
  <c r="AA323"/>
  <c r="AD323" s="1"/>
  <c r="AA324"/>
  <c r="AD324" s="1"/>
  <c r="AB324"/>
  <c r="AC324" s="1"/>
  <c r="E223" i="6"/>
  <c r="H209"/>
  <c r="J209" s="1"/>
  <c r="L209" s="1"/>
  <c r="AC323" i="2" l="1"/>
  <c r="AC325"/>
  <c r="H55" i="6"/>
  <c r="J55" s="1"/>
  <c r="L55" s="1"/>
  <c r="H75"/>
  <c r="J75" s="1"/>
  <c r="L75" s="1"/>
  <c r="H89"/>
  <c r="J89" s="1"/>
  <c r="L89" s="1"/>
  <c r="H90"/>
  <c r="J90" s="1"/>
  <c r="L90" s="1"/>
  <c r="H108"/>
  <c r="J108" s="1"/>
  <c r="L108" s="1"/>
  <c r="H113"/>
  <c r="J113" s="1"/>
  <c r="L113" s="1"/>
  <c r="H118"/>
  <c r="J118" s="1"/>
  <c r="L118" s="1"/>
  <c r="H149"/>
  <c r="J149" s="1"/>
  <c r="L149" s="1"/>
  <c r="H148"/>
  <c r="J148" s="1"/>
  <c r="L148" s="1"/>
  <c r="H144"/>
  <c r="J144" s="1"/>
  <c r="L144" s="1"/>
  <c r="H42"/>
  <c r="J42" s="1"/>
  <c r="L42" s="1"/>
  <c r="H15"/>
  <c r="J15" s="1"/>
  <c r="L15" s="1"/>
  <c r="H12"/>
  <c r="J12" s="1"/>
  <c r="L12" s="1"/>
  <c r="H141"/>
  <c r="J141" s="1"/>
  <c r="L141" s="1"/>
  <c r="H127"/>
  <c r="J127" s="1"/>
  <c r="L127" s="1"/>
  <c r="H115"/>
  <c r="J115" s="1"/>
  <c r="L115" s="1"/>
  <c r="H95"/>
  <c r="J95" s="1"/>
  <c r="L95" s="1"/>
  <c r="H86"/>
  <c r="J86" s="1"/>
  <c r="L86" s="1"/>
  <c r="H62"/>
  <c r="J62" s="1"/>
  <c r="L62" s="1"/>
  <c r="H52"/>
  <c r="J52" s="1"/>
  <c r="L52" s="1"/>
  <c r="H49"/>
  <c r="J49" s="1"/>
  <c r="L49" s="1"/>
  <c r="H28"/>
  <c r="J28" s="1"/>
  <c r="L28" s="1"/>
  <c r="H46"/>
  <c r="J46" s="1"/>
  <c r="L46" s="1"/>
  <c r="H25"/>
  <c r="J25" s="1"/>
  <c r="L25" s="1"/>
  <c r="H21"/>
  <c r="J21" s="1"/>
  <c r="L21" s="1"/>
  <c r="H18"/>
  <c r="H11"/>
  <c r="J11" s="1"/>
  <c r="L11" s="1"/>
  <c r="H9"/>
  <c r="Z114" i="5"/>
  <c r="Y114" s="1"/>
  <c r="AA114" s="1"/>
  <c r="AD114" s="1"/>
  <c r="Z113"/>
  <c r="Z112"/>
  <c r="Y112" s="1"/>
  <c r="AA112" s="1"/>
  <c r="AD112" s="1"/>
  <c r="Z111"/>
  <c r="Z110"/>
  <c r="Y110" s="1"/>
  <c r="AA110" s="1"/>
  <c r="AD110" s="1"/>
  <c r="Z109"/>
  <c r="Z108"/>
  <c r="Y108" s="1"/>
  <c r="AA108" s="1"/>
  <c r="AD108" s="1"/>
  <c r="Z107"/>
  <c r="Z106"/>
  <c r="Y106" s="1"/>
  <c r="AA106" s="1"/>
  <c r="AD106" s="1"/>
  <c r="Z105"/>
  <c r="Z104"/>
  <c r="Y104" s="1"/>
  <c r="AA104" s="1"/>
  <c r="AD104" s="1"/>
  <c r="Z94"/>
  <c r="Z93"/>
  <c r="Y93" s="1"/>
  <c r="AA93" s="1"/>
  <c r="AD93" s="1"/>
  <c r="Z92"/>
  <c r="Z91"/>
  <c r="Y91" s="1"/>
  <c r="AA91" s="1"/>
  <c r="AD91" s="1"/>
  <c r="Z90"/>
  <c r="Z89"/>
  <c r="Y89" s="1"/>
  <c r="AA89" s="1"/>
  <c r="AD89" s="1"/>
  <c r="Z88"/>
  <c r="Z87"/>
  <c r="Y87" s="1"/>
  <c r="AA87" s="1"/>
  <c r="AD87" s="1"/>
  <c r="Z86"/>
  <c r="Z85"/>
  <c r="Y85" s="1"/>
  <c r="AA85" s="1"/>
  <c r="AD85" s="1"/>
  <c r="Z84"/>
  <c r="Z83"/>
  <c r="Y83" s="1"/>
  <c r="AA83" s="1"/>
  <c r="AD83" s="1"/>
  <c r="Z82"/>
  <c r="Z81"/>
  <c r="Y81" s="1"/>
  <c r="AA81" s="1"/>
  <c r="AD81" s="1"/>
  <c r="Z80"/>
  <c r="Z79"/>
  <c r="Y79" s="1"/>
  <c r="AA79" s="1"/>
  <c r="AD79" s="1"/>
  <c r="Z78"/>
  <c r="Z77"/>
  <c r="Y77" s="1"/>
  <c r="AA77" s="1"/>
  <c r="AD77" s="1"/>
  <c r="Z76"/>
  <c r="Z75"/>
  <c r="Y75" s="1"/>
  <c r="AA75" s="1"/>
  <c r="AD75" s="1"/>
  <c r="Z74"/>
  <c r="Z73"/>
  <c r="Y73" s="1"/>
  <c r="AA73" s="1"/>
  <c r="AD73" s="1"/>
  <c r="Z72"/>
  <c r="Z62"/>
  <c r="Y62" s="1"/>
  <c r="AA62" s="1"/>
  <c r="AD62" s="1"/>
  <c r="Z61"/>
  <c r="Z60"/>
  <c r="Y60" s="1"/>
  <c r="AA60" s="1"/>
  <c r="AD60" s="1"/>
  <c r="Z59"/>
  <c r="Z58"/>
  <c r="Y58" s="1"/>
  <c r="AA58" s="1"/>
  <c r="AD58" s="1"/>
  <c r="Z57"/>
  <c r="Z56"/>
  <c r="Y56" s="1"/>
  <c r="AA56" s="1"/>
  <c r="AD56" s="1"/>
  <c r="Z55"/>
  <c r="Z54"/>
  <c r="Y54" s="1"/>
  <c r="AA54" s="1"/>
  <c r="AD54" s="1"/>
  <c r="Z53"/>
  <c r="Z52"/>
  <c r="Y52" s="1"/>
  <c r="AA52" s="1"/>
  <c r="AD52" s="1"/>
  <c r="Z51"/>
  <c r="Z50"/>
  <c r="Y50" s="1"/>
  <c r="AA50" s="1"/>
  <c r="AD50" s="1"/>
  <c r="Z49"/>
  <c r="Z48"/>
  <c r="Y48" s="1"/>
  <c r="AA48" s="1"/>
  <c r="AD48" s="1"/>
  <c r="Z47"/>
  <c r="Z46"/>
  <c r="Y46" s="1"/>
  <c r="AA46" s="1"/>
  <c r="AD46" s="1"/>
  <c r="Z45"/>
  <c r="Z44"/>
  <c r="Y44" s="1"/>
  <c r="AA44" s="1"/>
  <c r="AD44" s="1"/>
  <c r="Z43"/>
  <c r="Z42"/>
  <c r="Y42" s="1"/>
  <c r="AA42" s="1"/>
  <c r="AD42" s="1"/>
  <c r="Z41"/>
  <c r="Z40"/>
  <c r="Y40" s="1"/>
  <c r="AA40" s="1"/>
  <c r="AD40" s="1"/>
  <c r="Z30"/>
  <c r="Z29"/>
  <c r="Y29" s="1"/>
  <c r="AA29" s="1"/>
  <c r="AD29" s="1"/>
  <c r="Z28"/>
  <c r="Z27"/>
  <c r="Y27" s="1"/>
  <c r="AA27" s="1"/>
  <c r="AD27" s="1"/>
  <c r="Z26"/>
  <c r="Z25"/>
  <c r="Y25" s="1"/>
  <c r="AA25" s="1"/>
  <c r="AD25" s="1"/>
  <c r="Z189"/>
  <c r="Y189" s="1"/>
  <c r="AA189" s="1"/>
  <c r="AD189" s="1"/>
  <c r="Z188"/>
  <c r="Z187"/>
  <c r="Y187" s="1"/>
  <c r="AA187" s="1"/>
  <c r="AD187" s="1"/>
  <c r="Z186"/>
  <c r="Z185"/>
  <c r="Y185" s="1"/>
  <c r="AA185" s="1"/>
  <c r="AD185" s="1"/>
  <c r="Z184"/>
  <c r="Z205"/>
  <c r="Y205" s="1"/>
  <c r="AA205" s="1"/>
  <c r="AD205" s="1"/>
  <c r="Z204"/>
  <c r="Z203"/>
  <c r="Y203" s="1"/>
  <c r="AA203" s="1"/>
  <c r="AD203" s="1"/>
  <c r="Z194"/>
  <c r="S208"/>
  <c r="T144"/>
  <c r="Z144"/>
  <c r="Z143"/>
  <c r="Z142"/>
  <c r="Z141"/>
  <c r="Y141" s="1"/>
  <c r="Z140"/>
  <c r="Z139"/>
  <c r="Z138"/>
  <c r="Z137"/>
  <c r="Y137" s="1"/>
  <c r="Z136"/>
  <c r="Z125"/>
  <c r="Z124"/>
  <c r="Z123"/>
  <c r="Y123" s="1"/>
  <c r="Z122"/>
  <c r="Z121"/>
  <c r="Z120"/>
  <c r="Z119"/>
  <c r="Y119" s="1"/>
  <c r="Z118"/>
  <c r="Z117"/>
  <c r="Z116"/>
  <c r="Z115"/>
  <c r="Y115" s="1"/>
  <c r="Z24"/>
  <c r="Y24" s="1"/>
  <c r="Z23"/>
  <c r="Z22"/>
  <c r="Z21"/>
  <c r="Z20"/>
  <c r="Y20" s="1"/>
  <c r="AA20" s="1"/>
  <c r="Z19"/>
  <c r="Z18"/>
  <c r="Z17"/>
  <c r="Z16"/>
  <c r="Y16" s="1"/>
  <c r="Z15"/>
  <c r="Z14"/>
  <c r="Z13"/>
  <c r="Z12"/>
  <c r="Y12" s="1"/>
  <c r="Z11"/>
  <c r="Z10"/>
  <c r="T193"/>
  <c r="Z193"/>
  <c r="Y193" s="1"/>
  <c r="AB29" l="1"/>
  <c r="AC29" s="1"/>
  <c r="AB42"/>
  <c r="AC42" s="1"/>
  <c r="AB44"/>
  <c r="AC44" s="1"/>
  <c r="AB46"/>
  <c r="AC46" s="1"/>
  <c r="AB52"/>
  <c r="AC52" s="1"/>
  <c r="AB54"/>
  <c r="AC54" s="1"/>
  <c r="AB58"/>
  <c r="AC58" s="1"/>
  <c r="AB62"/>
  <c r="AC62" s="1"/>
  <c r="AB75"/>
  <c r="AC75" s="1"/>
  <c r="AB79"/>
  <c r="AC79" s="1"/>
  <c r="AB87"/>
  <c r="AC87" s="1"/>
  <c r="AB91"/>
  <c r="AC91" s="1"/>
  <c r="AB104"/>
  <c r="AC104" s="1"/>
  <c r="AB108"/>
  <c r="AC108" s="1"/>
  <c r="AB110"/>
  <c r="AC110" s="1"/>
  <c r="AB112"/>
  <c r="AC112" s="1"/>
  <c r="AB114"/>
  <c r="AC114" s="1"/>
  <c r="AB25"/>
  <c r="AC25" s="1"/>
  <c r="AB27"/>
  <c r="AC27" s="1"/>
  <c r="AB40"/>
  <c r="AC40" s="1"/>
  <c r="AB48"/>
  <c r="AC48" s="1"/>
  <c r="AB50"/>
  <c r="AC50" s="1"/>
  <c r="AB56"/>
  <c r="AC56" s="1"/>
  <c r="AB60"/>
  <c r="AC60" s="1"/>
  <c r="AB73"/>
  <c r="AC73" s="1"/>
  <c r="AB77"/>
  <c r="AC77" s="1"/>
  <c r="AB81"/>
  <c r="AC81" s="1"/>
  <c r="AB83"/>
  <c r="AC83" s="1"/>
  <c r="AB85"/>
  <c r="AC85" s="1"/>
  <c r="AB89"/>
  <c r="AC89" s="1"/>
  <c r="AB93"/>
  <c r="AC93" s="1"/>
  <c r="AB106"/>
  <c r="AC106" s="1"/>
  <c r="Y26"/>
  <c r="Y28"/>
  <c r="Y30"/>
  <c r="Y41"/>
  <c r="Y43"/>
  <c r="Y45"/>
  <c r="Y47"/>
  <c r="Y49"/>
  <c r="Y51"/>
  <c r="Y53"/>
  <c r="Y55"/>
  <c r="Y57"/>
  <c r="Y59"/>
  <c r="Y61"/>
  <c r="Y72"/>
  <c r="Y74"/>
  <c r="Y76"/>
  <c r="Y78"/>
  <c r="Y80"/>
  <c r="Y82"/>
  <c r="Y84"/>
  <c r="Y86"/>
  <c r="Y88"/>
  <c r="Y90"/>
  <c r="Y92"/>
  <c r="Y94"/>
  <c r="Y105"/>
  <c r="Y107"/>
  <c r="Y109"/>
  <c r="Y111"/>
  <c r="Y113"/>
  <c r="AB187"/>
  <c r="AC187" s="1"/>
  <c r="AB189"/>
  <c r="AC189" s="1"/>
  <c r="AB185"/>
  <c r="AC185" s="1"/>
  <c r="Y184"/>
  <c r="Y186"/>
  <c r="Y188"/>
  <c r="AB205"/>
  <c r="AC205" s="1"/>
  <c r="AB203"/>
  <c r="AC203" s="1"/>
  <c r="Y194"/>
  <c r="Y204"/>
  <c r="AA12"/>
  <c r="AB12"/>
  <c r="AB20"/>
  <c r="AA16"/>
  <c r="AB16"/>
  <c r="AA24"/>
  <c r="AB24"/>
  <c r="AA115"/>
  <c r="AB115"/>
  <c r="AA119"/>
  <c r="AB119"/>
  <c r="AA123"/>
  <c r="AB123"/>
  <c r="AA137"/>
  <c r="AB137"/>
  <c r="AA141"/>
  <c r="AD141" s="1"/>
  <c r="AB141"/>
  <c r="Y11"/>
  <c r="Y15"/>
  <c r="Y19"/>
  <c r="Y23"/>
  <c r="Y10"/>
  <c r="Y14"/>
  <c r="Y18"/>
  <c r="Y22"/>
  <c r="Y118"/>
  <c r="Y122"/>
  <c r="Y136"/>
  <c r="Y140"/>
  <c r="Y144"/>
  <c r="Y117"/>
  <c r="Y121"/>
  <c r="Y125"/>
  <c r="Y139"/>
  <c r="Y143"/>
  <c r="Y13"/>
  <c r="Y17"/>
  <c r="Y21"/>
  <c r="Y116"/>
  <c r="Y120"/>
  <c r="Y124"/>
  <c r="Y138"/>
  <c r="Y142"/>
  <c r="AA193"/>
  <c r="AD193" s="1"/>
  <c r="AB193"/>
  <c r="Z207"/>
  <c r="Y207" s="1"/>
  <c r="AA207" s="1"/>
  <c r="AD207" s="1"/>
  <c r="Z206"/>
  <c r="Z192"/>
  <c r="Z191"/>
  <c r="Y191" s="1"/>
  <c r="AA191" s="1"/>
  <c r="AD191" s="1"/>
  <c r="Z190"/>
  <c r="Z176"/>
  <c r="Y176" s="1"/>
  <c r="AA176" s="1"/>
  <c r="AD176" s="1"/>
  <c r="Z175"/>
  <c r="Z174"/>
  <c r="Y174" s="1"/>
  <c r="AA174" s="1"/>
  <c r="AD174" s="1"/>
  <c r="Z173"/>
  <c r="Z172"/>
  <c r="Y172" s="1"/>
  <c r="AA172" s="1"/>
  <c r="AD172" s="1"/>
  <c r="Z171"/>
  <c r="Z170"/>
  <c r="Y170" s="1"/>
  <c r="AA170" s="1"/>
  <c r="AD170" s="1"/>
  <c r="Z169"/>
  <c r="Z168"/>
  <c r="Y168" s="1"/>
  <c r="AA168" s="1"/>
  <c r="AD168" s="1"/>
  <c r="Z9"/>
  <c r="T206"/>
  <c r="T176"/>
  <c r="H516" i="2"/>
  <c r="F516"/>
  <c r="E516"/>
  <c r="H514"/>
  <c r="F514"/>
  <c r="E514"/>
  <c r="T457"/>
  <c r="M205" i="5" l="1"/>
  <c r="L205"/>
  <c r="AB111"/>
  <c r="AA111"/>
  <c r="AD111" s="1"/>
  <c r="AB86"/>
  <c r="AA86"/>
  <c r="AD86" s="1"/>
  <c r="AA61"/>
  <c r="AD61" s="1"/>
  <c r="AB61"/>
  <c r="AA45"/>
  <c r="AD45" s="1"/>
  <c r="AB45"/>
  <c r="AB113"/>
  <c r="AA113"/>
  <c r="AD113" s="1"/>
  <c r="AB88"/>
  <c r="AA88"/>
  <c r="AD88" s="1"/>
  <c r="AB72"/>
  <c r="AA72"/>
  <c r="AD72" s="1"/>
  <c r="AB47"/>
  <c r="AA47"/>
  <c r="AB107"/>
  <c r="AA107"/>
  <c r="AD107" s="1"/>
  <c r="AA90"/>
  <c r="AB90"/>
  <c r="AB82"/>
  <c r="AA82"/>
  <c r="AA74"/>
  <c r="AD74" s="1"/>
  <c r="AB74"/>
  <c r="AB57"/>
  <c r="AA57"/>
  <c r="AD57" s="1"/>
  <c r="AA49"/>
  <c r="AB49"/>
  <c r="AB41"/>
  <c r="AA41"/>
  <c r="AA94"/>
  <c r="AD94" s="1"/>
  <c r="AB94"/>
  <c r="AB78"/>
  <c r="AA78"/>
  <c r="AD78" s="1"/>
  <c r="AA53"/>
  <c r="AD53" s="1"/>
  <c r="AB53"/>
  <c r="AA28"/>
  <c r="AD28" s="1"/>
  <c r="AB28"/>
  <c r="AB105"/>
  <c r="AA105"/>
  <c r="AA80"/>
  <c r="AD80" s="1"/>
  <c r="AB80"/>
  <c r="AA55"/>
  <c r="AD55" s="1"/>
  <c r="AB55"/>
  <c r="AA30"/>
  <c r="AD30" s="1"/>
  <c r="AB30"/>
  <c r="AA109"/>
  <c r="AB109"/>
  <c r="AB92"/>
  <c r="AA92"/>
  <c r="AD92" s="1"/>
  <c r="AA84"/>
  <c r="AD84" s="1"/>
  <c r="AB84"/>
  <c r="AA76"/>
  <c r="AB76"/>
  <c r="AB59"/>
  <c r="AA59"/>
  <c r="AB51"/>
  <c r="AA51"/>
  <c r="AD51" s="1"/>
  <c r="AA43"/>
  <c r="AD43" s="1"/>
  <c r="AB43"/>
  <c r="AB26"/>
  <c r="AA26"/>
  <c r="M189"/>
  <c r="L189"/>
  <c r="M187"/>
  <c r="L187"/>
  <c r="AA184"/>
  <c r="AD184" s="1"/>
  <c r="AB184"/>
  <c r="AB186"/>
  <c r="AA186"/>
  <c r="AD186" s="1"/>
  <c r="AB188"/>
  <c r="AA188"/>
  <c r="M185"/>
  <c r="L185"/>
  <c r="L203"/>
  <c r="M203"/>
  <c r="AB194"/>
  <c r="AA194"/>
  <c r="AD194" s="1"/>
  <c r="AB204"/>
  <c r="AA204"/>
  <c r="AA120"/>
  <c r="AB120"/>
  <c r="AA13"/>
  <c r="AB13"/>
  <c r="AB121"/>
  <c r="AA121"/>
  <c r="AD121" s="1"/>
  <c r="AA144"/>
  <c r="AB144"/>
  <c r="AA136"/>
  <c r="AD136" s="1"/>
  <c r="AB136"/>
  <c r="AA118"/>
  <c r="AB118"/>
  <c r="AB18"/>
  <c r="AA18"/>
  <c r="AB10"/>
  <c r="AA10"/>
  <c r="AA23"/>
  <c r="AD23" s="1"/>
  <c r="AB23"/>
  <c r="AA124"/>
  <c r="AB124"/>
  <c r="AA17"/>
  <c r="AB17"/>
  <c r="AB125"/>
  <c r="AA125"/>
  <c r="AA11"/>
  <c r="AB11"/>
  <c r="AC141"/>
  <c r="AA138"/>
  <c r="AB138"/>
  <c r="AA21"/>
  <c r="AD21" s="1"/>
  <c r="AB21"/>
  <c r="AB139"/>
  <c r="AA139"/>
  <c r="AA140"/>
  <c r="AD140" s="1"/>
  <c r="AB140"/>
  <c r="AA122"/>
  <c r="AB122"/>
  <c r="AB22"/>
  <c r="AA22"/>
  <c r="AB14"/>
  <c r="AA14"/>
  <c r="AA15"/>
  <c r="AB15"/>
  <c r="AA142"/>
  <c r="AB142"/>
  <c r="AA116"/>
  <c r="AB116"/>
  <c r="AB143"/>
  <c r="AA143"/>
  <c r="AD143" s="1"/>
  <c r="AB117"/>
  <c r="AA117"/>
  <c r="AA19"/>
  <c r="AB19"/>
  <c r="AD24"/>
  <c r="AC24" s="1"/>
  <c r="AC193"/>
  <c r="AD16"/>
  <c r="AC16" s="1"/>
  <c r="AD115"/>
  <c r="AC115" s="1"/>
  <c r="AB170"/>
  <c r="AC170" s="1"/>
  <c r="AB176"/>
  <c r="AC176" s="1"/>
  <c r="AB207"/>
  <c r="AC207" s="1"/>
  <c r="AB168"/>
  <c r="AC168" s="1"/>
  <c r="AB172"/>
  <c r="AC172" s="1"/>
  <c r="AB174"/>
  <c r="AC174" s="1"/>
  <c r="AB191"/>
  <c r="AC191" s="1"/>
  <c r="Y9"/>
  <c r="Y169"/>
  <c r="Y171"/>
  <c r="Y173"/>
  <c r="Y175"/>
  <c r="Y190"/>
  <c r="Y192"/>
  <c r="Y206"/>
  <c r="H518" i="2"/>
  <c r="H517"/>
  <c r="H515"/>
  <c r="H513"/>
  <c r="H512"/>
  <c r="H511"/>
  <c r="F518"/>
  <c r="F517"/>
  <c r="F515"/>
  <c r="F513"/>
  <c r="F512"/>
  <c r="F511"/>
  <c r="E518"/>
  <c r="E517"/>
  <c r="E515"/>
  <c r="E513"/>
  <c r="E512"/>
  <c r="E511"/>
  <c r="S504"/>
  <c r="R504"/>
  <c r="AC45" i="5" l="1"/>
  <c r="M45" s="1"/>
  <c r="AC88"/>
  <c r="M88" s="1"/>
  <c r="AC51"/>
  <c r="M51" s="1"/>
  <c r="AC78"/>
  <c r="AC57"/>
  <c r="M57" s="1"/>
  <c r="AC53"/>
  <c r="AC74"/>
  <c r="M74" s="1"/>
  <c r="AC113"/>
  <c r="AC143"/>
  <c r="L143" s="1"/>
  <c r="AC94"/>
  <c r="M94" s="1"/>
  <c r="AC72"/>
  <c r="AC43"/>
  <c r="L43" s="1"/>
  <c r="L57"/>
  <c r="AC61"/>
  <c r="L61" s="1"/>
  <c r="AC186"/>
  <c r="L186" s="1"/>
  <c r="AC111"/>
  <c r="M111" s="1"/>
  <c r="AC84"/>
  <c r="AD76"/>
  <c r="AC76" s="1"/>
  <c r="AD109"/>
  <c r="AC109" s="1"/>
  <c r="AC86"/>
  <c r="M86" s="1"/>
  <c r="AC107"/>
  <c r="M107" s="1"/>
  <c r="AC55"/>
  <c r="AD49"/>
  <c r="AC49" s="1"/>
  <c r="AD90"/>
  <c r="AC90" s="1"/>
  <c r="AD26"/>
  <c r="AC26" s="1"/>
  <c r="M26" s="1"/>
  <c r="AD47"/>
  <c r="AC47" s="1"/>
  <c r="M47" s="1"/>
  <c r="AD59"/>
  <c r="AC59" s="1"/>
  <c r="M59" s="1"/>
  <c r="AD105"/>
  <c r="AC105" s="1"/>
  <c r="AD41"/>
  <c r="AC41" s="1"/>
  <c r="AD82"/>
  <c r="AC82" s="1"/>
  <c r="AC80"/>
  <c r="M80" s="1"/>
  <c r="AC92"/>
  <c r="AC28"/>
  <c r="AC30"/>
  <c r="AD188"/>
  <c r="AC188" s="1"/>
  <c r="AC184"/>
  <c r="AD204"/>
  <c r="AC204" s="1"/>
  <c r="AC194"/>
  <c r="M113"/>
  <c r="M112"/>
  <c r="M58"/>
  <c r="M93"/>
  <c r="AC121"/>
  <c r="L121" s="1"/>
  <c r="M46"/>
  <c r="M87"/>
  <c r="L113"/>
  <c r="L108"/>
  <c r="M108"/>
  <c r="M27"/>
  <c r="L27"/>
  <c r="L77"/>
  <c r="M77"/>
  <c r="L48"/>
  <c r="M48"/>
  <c r="L54"/>
  <c r="M54"/>
  <c r="L104"/>
  <c r="M104"/>
  <c r="L81"/>
  <c r="M81"/>
  <c r="L62"/>
  <c r="M62"/>
  <c r="L42"/>
  <c r="M42"/>
  <c r="L29"/>
  <c r="M29"/>
  <c r="L56"/>
  <c r="M56"/>
  <c r="L83"/>
  <c r="M83"/>
  <c r="L52"/>
  <c r="M52"/>
  <c r="M43"/>
  <c r="L85"/>
  <c r="M85"/>
  <c r="L110"/>
  <c r="M110"/>
  <c r="L79"/>
  <c r="M79"/>
  <c r="AD22"/>
  <c r="AC22" s="1"/>
  <c r="L111"/>
  <c r="L60"/>
  <c r="M60"/>
  <c r="L89"/>
  <c r="M89"/>
  <c r="L46"/>
  <c r="L58"/>
  <c r="L24"/>
  <c r="M24"/>
  <c r="L78"/>
  <c r="M78"/>
  <c r="L141"/>
  <c r="M141"/>
  <c r="AC140"/>
  <c r="M115"/>
  <c r="L115"/>
  <c r="AC136"/>
  <c r="AD124"/>
  <c r="AC124" s="1"/>
  <c r="AD19"/>
  <c r="AC19" s="1"/>
  <c r="AC23"/>
  <c r="AC21"/>
  <c r="AD142"/>
  <c r="AC142" s="1"/>
  <c r="L168"/>
  <c r="M168"/>
  <c r="L172"/>
  <c r="M172"/>
  <c r="L174"/>
  <c r="M174"/>
  <c r="L191"/>
  <c r="M191"/>
  <c r="L176"/>
  <c r="M176"/>
  <c r="L170"/>
  <c r="M170"/>
  <c r="AB175"/>
  <c r="AA175"/>
  <c r="AD175" s="1"/>
  <c r="AA169"/>
  <c r="AD169" s="1"/>
  <c r="AB169"/>
  <c r="AB9"/>
  <c r="AA9"/>
  <c r="AD9" s="1"/>
  <c r="AD137"/>
  <c r="AC137" s="1"/>
  <c r="AD12"/>
  <c r="AC12" s="1"/>
  <c r="AA173"/>
  <c r="AB173"/>
  <c r="AD20"/>
  <c r="AC20" s="1"/>
  <c r="AD11"/>
  <c r="AC11" s="1"/>
  <c r="AD10"/>
  <c r="AC10" s="1"/>
  <c r="AD138"/>
  <c r="AC138" s="1"/>
  <c r="AD13"/>
  <c r="AC13" s="1"/>
  <c r="AD119"/>
  <c r="AC119" s="1"/>
  <c r="AD125"/>
  <c r="AC125" s="1"/>
  <c r="AD15"/>
  <c r="AC15" s="1"/>
  <c r="AD122"/>
  <c r="AC122" s="1"/>
  <c r="AA190"/>
  <c r="AD190" s="1"/>
  <c r="AB190"/>
  <c r="AD117"/>
  <c r="AC117" s="1"/>
  <c r="AB206"/>
  <c r="AA206"/>
  <c r="AD206" s="1"/>
  <c r="AB192"/>
  <c r="AA192"/>
  <c r="AB171"/>
  <c r="AA171"/>
  <c r="AD18"/>
  <c r="AC18" s="1"/>
  <c r="AD144"/>
  <c r="AC144" s="1"/>
  <c r="AD14"/>
  <c r="AC14" s="1"/>
  <c r="H519" i="2"/>
  <c r="U504"/>
  <c r="F519"/>
  <c r="M121" i="5" l="1"/>
  <c r="M143"/>
  <c r="L80"/>
  <c r="L45"/>
  <c r="L88"/>
  <c r="L74"/>
  <c r="M186"/>
  <c r="L53"/>
  <c r="M53"/>
  <c r="M61"/>
  <c r="L94"/>
  <c r="L76"/>
  <c r="M76"/>
  <c r="L107"/>
  <c r="L90"/>
  <c r="M90"/>
  <c r="L82"/>
  <c r="M82"/>
  <c r="M109"/>
  <c r="L109"/>
  <c r="L105"/>
  <c r="M105"/>
  <c r="M49"/>
  <c r="L49"/>
  <c r="L59"/>
  <c r="L26"/>
  <c r="M41"/>
  <c r="L41"/>
  <c r="M28"/>
  <c r="L28"/>
  <c r="L86"/>
  <c r="L188"/>
  <c r="M188"/>
  <c r="L184"/>
  <c r="M184"/>
  <c r="L204"/>
  <c r="M204"/>
  <c r="L112"/>
  <c r="L47"/>
  <c r="L87"/>
  <c r="L51"/>
  <c r="L93"/>
  <c r="L22"/>
  <c r="M22"/>
  <c r="L12"/>
  <c r="M12"/>
  <c r="M23"/>
  <c r="L23"/>
  <c r="L92"/>
  <c r="M92"/>
  <c r="L20"/>
  <c r="M20"/>
  <c r="L25"/>
  <c r="M25"/>
  <c r="L106"/>
  <c r="M106"/>
  <c r="L91"/>
  <c r="M91"/>
  <c r="M14"/>
  <c r="L14"/>
  <c r="L11"/>
  <c r="M11"/>
  <c r="L21"/>
  <c r="M21"/>
  <c r="L19"/>
  <c r="M19"/>
  <c r="L72"/>
  <c r="M72"/>
  <c r="L40"/>
  <c r="M40"/>
  <c r="L18"/>
  <c r="M18"/>
  <c r="L50"/>
  <c r="M50"/>
  <c r="L73"/>
  <c r="M73"/>
  <c r="L55"/>
  <c r="M55"/>
  <c r="L13"/>
  <c r="M13"/>
  <c r="L84"/>
  <c r="M84"/>
  <c r="L140"/>
  <c r="M140"/>
  <c r="L142"/>
  <c r="M142"/>
  <c r="M44"/>
  <c r="L44"/>
  <c r="L75"/>
  <c r="M75"/>
  <c r="L30"/>
  <c r="M30"/>
  <c r="L122"/>
  <c r="M122"/>
  <c r="L124"/>
  <c r="M124"/>
  <c r="L137"/>
  <c r="M137"/>
  <c r="M125"/>
  <c r="L125"/>
  <c r="L138"/>
  <c r="M138"/>
  <c r="L136"/>
  <c r="M136"/>
  <c r="M119"/>
  <c r="L119"/>
  <c r="L144"/>
  <c r="M144"/>
  <c r="L117"/>
  <c r="M117"/>
  <c r="AC9"/>
  <c r="M9" s="1"/>
  <c r="AC190"/>
  <c r="L190" s="1"/>
  <c r="AC206"/>
  <c r="L206" s="1"/>
  <c r="AC175"/>
  <c r="M10"/>
  <c r="L10"/>
  <c r="AD118"/>
  <c r="AC118" s="1"/>
  <c r="AD139"/>
  <c r="AC139" s="1"/>
  <c r="AD171"/>
  <c r="AC171" s="1"/>
  <c r="AD120"/>
  <c r="AC120" s="1"/>
  <c r="AD123"/>
  <c r="AC123" s="1"/>
  <c r="AD17"/>
  <c r="AC17" s="1"/>
  <c r="AC169"/>
  <c r="AD173"/>
  <c r="AC173" s="1"/>
  <c r="AD192"/>
  <c r="AC192" s="1"/>
  <c r="AD116"/>
  <c r="AC116" s="1"/>
  <c r="H210" i="6"/>
  <c r="J210" s="1"/>
  <c r="L210" s="1"/>
  <c r="L213" s="1"/>
  <c r="G222" s="1"/>
  <c r="H196"/>
  <c r="J196" s="1"/>
  <c r="L196" s="1"/>
  <c r="H193"/>
  <c r="J193" s="1"/>
  <c r="L193" s="1"/>
  <c r="H190"/>
  <c r="J190" s="1"/>
  <c r="L190" s="1"/>
  <c r="H174"/>
  <c r="J174" s="1"/>
  <c r="L174" s="1"/>
  <c r="L183" s="1"/>
  <c r="G220" s="1"/>
  <c r="J18"/>
  <c r="L18" s="1"/>
  <c r="J9"/>
  <c r="L9" s="1"/>
  <c r="Z503" i="2"/>
  <c r="Y503" s="1"/>
  <c r="AB503" s="1"/>
  <c r="Z502"/>
  <c r="Y502" s="1"/>
  <c r="AB502" s="1"/>
  <c r="Z501"/>
  <c r="Y501" s="1"/>
  <c r="AA501" s="1"/>
  <c r="AD501" s="1"/>
  <c r="Z500"/>
  <c r="Y500" s="1"/>
  <c r="AB500" s="1"/>
  <c r="Z499"/>
  <c r="Y499" s="1"/>
  <c r="AB499" s="1"/>
  <c r="Z498"/>
  <c r="Y498" s="1"/>
  <c r="Z497"/>
  <c r="Y497" s="1"/>
  <c r="AA497" s="1"/>
  <c r="AD497" s="1"/>
  <c r="Z496"/>
  <c r="Y496" s="1"/>
  <c r="AA496" s="1"/>
  <c r="AD496" s="1"/>
  <c r="Z495"/>
  <c r="Y495" s="1"/>
  <c r="AB495" s="1"/>
  <c r="Z494"/>
  <c r="Y494" s="1"/>
  <c r="AB494" s="1"/>
  <c r="Z493"/>
  <c r="Y493" s="1"/>
  <c r="Z491"/>
  <c r="Y491" s="1"/>
  <c r="AA491" s="1"/>
  <c r="AD491" s="1"/>
  <c r="Z490"/>
  <c r="Y490" s="1"/>
  <c r="Z489"/>
  <c r="Y489" s="1"/>
  <c r="Z488"/>
  <c r="Y488" s="1"/>
  <c r="Z487"/>
  <c r="Y487" s="1"/>
  <c r="AA487" s="1"/>
  <c r="AD487" s="1"/>
  <c r="Z486"/>
  <c r="Y486" s="1"/>
  <c r="AB486" s="1"/>
  <c r="Z485"/>
  <c r="Y485" s="1"/>
  <c r="AB485" s="1"/>
  <c r="Z484"/>
  <c r="Y484" s="1"/>
  <c r="Z483"/>
  <c r="Y483" s="1"/>
  <c r="AA483" s="1"/>
  <c r="AD483" s="1"/>
  <c r="Z482"/>
  <c r="Y482" s="1"/>
  <c r="Z481"/>
  <c r="Y481" s="1"/>
  <c r="Z480"/>
  <c r="Y480" s="1"/>
  <c r="AA480" s="1"/>
  <c r="AD480" s="1"/>
  <c r="Z479"/>
  <c r="Y479" s="1"/>
  <c r="Z478"/>
  <c r="Y478" s="1"/>
  <c r="Z477"/>
  <c r="Y477" s="1"/>
  <c r="AB477" s="1"/>
  <c r="Z476"/>
  <c r="Y476" s="1"/>
  <c r="AB476" s="1"/>
  <c r="Z475"/>
  <c r="Y475" s="1"/>
  <c r="AB475" s="1"/>
  <c r="Z474"/>
  <c r="Y474" s="1"/>
  <c r="Z473"/>
  <c r="Y473" s="1"/>
  <c r="AB473" s="1"/>
  <c r="Z472"/>
  <c r="Y472" s="1"/>
  <c r="Z471"/>
  <c r="Y471" s="1"/>
  <c r="Z470"/>
  <c r="Y470" s="1"/>
  <c r="AB470" s="1"/>
  <c r="Z469"/>
  <c r="Y469" s="1"/>
  <c r="AB469" s="1"/>
  <c r="Z468"/>
  <c r="Z467"/>
  <c r="Y467" s="1"/>
  <c r="Z466"/>
  <c r="Z465"/>
  <c r="Y465" s="1"/>
  <c r="AA465" s="1"/>
  <c r="AD465" s="1"/>
  <c r="Z464"/>
  <c r="Y464" s="1"/>
  <c r="AA464" s="1"/>
  <c r="AD464" s="1"/>
  <c r="Z463"/>
  <c r="Y463" s="1"/>
  <c r="Z462"/>
  <c r="Y462" s="1"/>
  <c r="Z461"/>
  <c r="Y461" s="1"/>
  <c r="AB461" s="1"/>
  <c r="Z460"/>
  <c r="Y460" s="1"/>
  <c r="AB460" s="1"/>
  <c r="Z459"/>
  <c r="Y459" s="1"/>
  <c r="Z458"/>
  <c r="Y458" s="1"/>
  <c r="Z457"/>
  <c r="Y457" s="1"/>
  <c r="AA457" s="1"/>
  <c r="AD457" s="1"/>
  <c r="Z456"/>
  <c r="Y456" s="1"/>
  <c r="AB456" s="1"/>
  <c r="Z455"/>
  <c r="Y455" s="1"/>
  <c r="Z454"/>
  <c r="Y454" s="1"/>
  <c r="Z453"/>
  <c r="Y453" s="1"/>
  <c r="AB453" s="1"/>
  <c r="Z452"/>
  <c r="Y452" s="1"/>
  <c r="Z451"/>
  <c r="Y451" s="1"/>
  <c r="AA451" s="1"/>
  <c r="AD451" s="1"/>
  <c r="Z450"/>
  <c r="Y450" s="1"/>
  <c r="AB450" s="1"/>
  <c r="Z449"/>
  <c r="Y449" s="1"/>
  <c r="AA449" s="1"/>
  <c r="AD449" s="1"/>
  <c r="Z448"/>
  <c r="Y448" s="1"/>
  <c r="AB448" s="1"/>
  <c r="Z447"/>
  <c r="Y447" s="1"/>
  <c r="Z446"/>
  <c r="Y446" s="1"/>
  <c r="Z445"/>
  <c r="Y445" s="1"/>
  <c r="AA445" s="1"/>
  <c r="AD445" s="1"/>
  <c r="Z444"/>
  <c r="Y444" s="1"/>
  <c r="AA444" s="1"/>
  <c r="AD444" s="1"/>
  <c r="Z443"/>
  <c r="Y443" s="1"/>
  <c r="AB443" s="1"/>
  <c r="Z442"/>
  <c r="Y442" s="1"/>
  <c r="Z441"/>
  <c r="Y441" s="1"/>
  <c r="AA441" s="1"/>
  <c r="AD441" s="1"/>
  <c r="Z440"/>
  <c r="Y440" s="1"/>
  <c r="AB440" s="1"/>
  <c r="Z439"/>
  <c r="Y439" s="1"/>
  <c r="AB439" s="1"/>
  <c r="Z438"/>
  <c r="Y438" s="1"/>
  <c r="Z437"/>
  <c r="Y437" s="1"/>
  <c r="Z436"/>
  <c r="Y436" s="1"/>
  <c r="Z435"/>
  <c r="Y435" s="1"/>
  <c r="AB435" s="1"/>
  <c r="Z434"/>
  <c r="Y434" s="1"/>
  <c r="Z433"/>
  <c r="Y433" s="1"/>
  <c r="AA433" s="1"/>
  <c r="AD433" s="1"/>
  <c r="Z432"/>
  <c r="Y432" s="1"/>
  <c r="AB432" s="1"/>
  <c r="Z431"/>
  <c r="Y431" s="1"/>
  <c r="AB431" s="1"/>
  <c r="Z430"/>
  <c r="Y430" s="1"/>
  <c r="Z429"/>
  <c r="Y429" s="1"/>
  <c r="AA429" s="1"/>
  <c r="AD429" s="1"/>
  <c r="Z428"/>
  <c r="Y428" s="1"/>
  <c r="AB428" s="1"/>
  <c r="Z427"/>
  <c r="Y427" s="1"/>
  <c r="AA427" s="1"/>
  <c r="AD427" s="1"/>
  <c r="Z426"/>
  <c r="Y426" s="1"/>
  <c r="Z425"/>
  <c r="Y425" s="1"/>
  <c r="Z424"/>
  <c r="Y424" s="1"/>
  <c r="AA424" s="1"/>
  <c r="AD424" s="1"/>
  <c r="Z423"/>
  <c r="Y423" s="1"/>
  <c r="Z421"/>
  <c r="Y421" s="1"/>
  <c r="Z420"/>
  <c r="Y420" s="1"/>
  <c r="Z419"/>
  <c r="Z418"/>
  <c r="Y418" s="1"/>
  <c r="AB418" s="1"/>
  <c r="Z417"/>
  <c r="Y417" s="1"/>
  <c r="Z416"/>
  <c r="Y416" s="1"/>
  <c r="AB416" s="1"/>
  <c r="Z415"/>
  <c r="Y415" s="1"/>
  <c r="Z414"/>
  <c r="Y414" s="1"/>
  <c r="AB414" s="1"/>
  <c r="Z413"/>
  <c r="Y413" s="1"/>
  <c r="Z412"/>
  <c r="Y412" s="1"/>
  <c r="AB412" s="1"/>
  <c r="Z411"/>
  <c r="Y411" s="1"/>
  <c r="Z410"/>
  <c r="Y410" s="1"/>
  <c r="Z409"/>
  <c r="Y409" s="1"/>
  <c r="AA409" s="1"/>
  <c r="AD409" s="1"/>
  <c r="Z408"/>
  <c r="Y408" s="1"/>
  <c r="AA408" s="1"/>
  <c r="AD408" s="1"/>
  <c r="Z407"/>
  <c r="Y407" s="1"/>
  <c r="AA407" s="1"/>
  <c r="AD407" s="1"/>
  <c r="Z406"/>
  <c r="Y406" s="1"/>
  <c r="AA406" s="1"/>
  <c r="AD406" s="1"/>
  <c r="Z405"/>
  <c r="Y405" s="1"/>
  <c r="AA405" s="1"/>
  <c r="AD405" s="1"/>
  <c r="Z404"/>
  <c r="Y404" s="1"/>
  <c r="Z403"/>
  <c r="Y403" s="1"/>
  <c r="AA403" s="1"/>
  <c r="AD403" s="1"/>
  <c r="Z402"/>
  <c r="Y402" s="1"/>
  <c r="Z401"/>
  <c r="Y401" s="1"/>
  <c r="Z400"/>
  <c r="Y400" s="1"/>
  <c r="AB400" s="1"/>
  <c r="Z391"/>
  <c r="Y391" s="1"/>
  <c r="AA391" s="1"/>
  <c r="AD391" s="1"/>
  <c r="Z390"/>
  <c r="Y390" s="1"/>
  <c r="AB390" s="1"/>
  <c r="Z389"/>
  <c r="Y389" s="1"/>
  <c r="Z388"/>
  <c r="Y388" s="1"/>
  <c r="Z387"/>
  <c r="Z386"/>
  <c r="Y386" s="1"/>
  <c r="AB386" s="1"/>
  <c r="Z385"/>
  <c r="Y385" s="1"/>
  <c r="Z384"/>
  <c r="Y384" s="1"/>
  <c r="AB384" s="1"/>
  <c r="Z383"/>
  <c r="Y383" s="1"/>
  <c r="AA383" s="1"/>
  <c r="AD383" s="1"/>
  <c r="Z382"/>
  <c r="Y382" s="1"/>
  <c r="AB382" s="1"/>
  <c r="Z381"/>
  <c r="Y381" s="1"/>
  <c r="AA381" s="1"/>
  <c r="AD381" s="1"/>
  <c r="Z380"/>
  <c r="Y380" s="1"/>
  <c r="Z379"/>
  <c r="Y379" s="1"/>
  <c r="Z378"/>
  <c r="Y378" s="1"/>
  <c r="Z377"/>
  <c r="Y377" s="1"/>
  <c r="AA377" s="1"/>
  <c r="AD377" s="1"/>
  <c r="Z376"/>
  <c r="Z375"/>
  <c r="Y375" s="1"/>
  <c r="Z374"/>
  <c r="Y374" s="1"/>
  <c r="Z373"/>
  <c r="Y373" s="1"/>
  <c r="AB373" s="1"/>
  <c r="Z372"/>
  <c r="Y372" s="1"/>
  <c r="Z371"/>
  <c r="Y371" s="1"/>
  <c r="AB371" s="1"/>
  <c r="Z370"/>
  <c r="Y370" s="1"/>
  <c r="AA370" s="1"/>
  <c r="AD370" s="1"/>
  <c r="Z369"/>
  <c r="Y369" s="1"/>
  <c r="AB369" s="1"/>
  <c r="Z368"/>
  <c r="Y368" s="1"/>
  <c r="Z367"/>
  <c r="Y367" s="1"/>
  <c r="Z366"/>
  <c r="Y366" s="1"/>
  <c r="Z365"/>
  <c r="Y365" s="1"/>
  <c r="Z364"/>
  <c r="Y364" s="1"/>
  <c r="Z363"/>
  <c r="Y363" s="1"/>
  <c r="Z362"/>
  <c r="Z361"/>
  <c r="Y361" s="1"/>
  <c r="AB361" s="1"/>
  <c r="Z360"/>
  <c r="Y360" s="1"/>
  <c r="Z359"/>
  <c r="Y359" s="1"/>
  <c r="AA359" s="1"/>
  <c r="AD359" s="1"/>
  <c r="Z358"/>
  <c r="Y358" s="1"/>
  <c r="AB358" s="1"/>
  <c r="Z357"/>
  <c r="Y357" s="1"/>
  <c r="Z356"/>
  <c r="Y356" s="1"/>
  <c r="Z355"/>
  <c r="Y355" s="1"/>
  <c r="Z354"/>
  <c r="Y354" s="1"/>
  <c r="AA354" s="1"/>
  <c r="AD354" s="1"/>
  <c r="Z353"/>
  <c r="Y353" s="1"/>
  <c r="Z352"/>
  <c r="Z351"/>
  <c r="Y351" s="1"/>
  <c r="Z350"/>
  <c r="Y350" s="1"/>
  <c r="AA350" s="1"/>
  <c r="AD350" s="1"/>
  <c r="Z349"/>
  <c r="Y349" s="1"/>
  <c r="Z348"/>
  <c r="Y348" s="1"/>
  <c r="Z347"/>
  <c r="Y347" s="1"/>
  <c r="AA347" s="1"/>
  <c r="AD347" s="1"/>
  <c r="Z346"/>
  <c r="Y346" s="1"/>
  <c r="AB346" s="1"/>
  <c r="Z345"/>
  <c r="Y345" s="1"/>
  <c r="AA345" s="1"/>
  <c r="AD345" s="1"/>
  <c r="Z344"/>
  <c r="Y344" s="1"/>
  <c r="AB344" s="1"/>
  <c r="Z343"/>
  <c r="Y343" s="1"/>
  <c r="Z342"/>
  <c r="Y342" s="1"/>
  <c r="AB342" s="1"/>
  <c r="Z341"/>
  <c r="Y341" s="1"/>
  <c r="AA341" s="1"/>
  <c r="Z340"/>
  <c r="Y340" s="1"/>
  <c r="Z339"/>
  <c r="Y339" s="1"/>
  <c r="Z338"/>
  <c r="Y338" s="1"/>
  <c r="Z337"/>
  <c r="Y337" s="1"/>
  <c r="Z336"/>
  <c r="Y336" s="1"/>
  <c r="Z335"/>
  <c r="Y335" s="1"/>
  <c r="AB335" s="1"/>
  <c r="Z334"/>
  <c r="Y334" s="1"/>
  <c r="AB334" s="1"/>
  <c r="Z333"/>
  <c r="Y333" s="1"/>
  <c r="Z332"/>
  <c r="Y332" s="1"/>
  <c r="Z331"/>
  <c r="Z330"/>
  <c r="Y330" s="1"/>
  <c r="AA330" s="1"/>
  <c r="AD330" s="1"/>
  <c r="Z329"/>
  <c r="Y329" s="1"/>
  <c r="AB329" s="1"/>
  <c r="Z328"/>
  <c r="Y328" s="1"/>
  <c r="AA328" s="1"/>
  <c r="AD328" s="1"/>
  <c r="Z327"/>
  <c r="Y327" s="1"/>
  <c r="AA327" s="1"/>
  <c r="AD327" s="1"/>
  <c r="Z326"/>
  <c r="Y326" s="1"/>
  <c r="AA326" s="1"/>
  <c r="AD326" s="1"/>
  <c r="Z322"/>
  <c r="Y322" s="1"/>
  <c r="AA322" s="1"/>
  <c r="AD322" s="1"/>
  <c r="Z321"/>
  <c r="Z320"/>
  <c r="Y320" s="1"/>
  <c r="AA320" s="1"/>
  <c r="AD320" s="1"/>
  <c r="Z319"/>
  <c r="Z318"/>
  <c r="Y318" s="1"/>
  <c r="Z317"/>
  <c r="Y317" s="1"/>
  <c r="Z316"/>
  <c r="Y316" s="1"/>
  <c r="AB316" s="1"/>
  <c r="Z315"/>
  <c r="Y315" s="1"/>
  <c r="Z314"/>
  <c r="Y314" s="1"/>
  <c r="AA314" s="1"/>
  <c r="AD314" s="1"/>
  <c r="Z313"/>
  <c r="Z312"/>
  <c r="Y312" s="1"/>
  <c r="Z311"/>
  <c r="Y311" s="1"/>
  <c r="Z310"/>
  <c r="Y310" s="1"/>
  <c r="Z309"/>
  <c r="Z308"/>
  <c r="Y308" s="1"/>
  <c r="Z307"/>
  <c r="Y307" s="1"/>
  <c r="Z306"/>
  <c r="Y306" s="1"/>
  <c r="AA306" s="1"/>
  <c r="AD306" s="1"/>
  <c r="Z305"/>
  <c r="Y305" s="1"/>
  <c r="Z304"/>
  <c r="Y304" s="1"/>
  <c r="Z303"/>
  <c r="Z302"/>
  <c r="Y302" s="1"/>
  <c r="AA302" s="1"/>
  <c r="AD302" s="1"/>
  <c r="Z301"/>
  <c r="Y301" s="1"/>
  <c r="Z300"/>
  <c r="Y300" s="1"/>
  <c r="Z299"/>
  <c r="Y299" s="1"/>
  <c r="AA299" s="1"/>
  <c r="AD299" s="1"/>
  <c r="Z298"/>
  <c r="Y298" s="1"/>
  <c r="Z297"/>
  <c r="Y297" s="1"/>
  <c r="AB297" s="1"/>
  <c r="Z296"/>
  <c r="Y296" s="1"/>
  <c r="Z295"/>
  <c r="Y295" s="1"/>
  <c r="Z294"/>
  <c r="Y294" s="1"/>
  <c r="AB294" s="1"/>
  <c r="Z293"/>
  <c r="Y293" s="1"/>
  <c r="AA293" s="1"/>
  <c r="Z292"/>
  <c r="Y292" s="1"/>
  <c r="AA292" s="1"/>
  <c r="AD292" s="1"/>
  <c r="Z291"/>
  <c r="Y291" s="1"/>
  <c r="Z290"/>
  <c r="Y290" s="1"/>
  <c r="AB290" s="1"/>
  <c r="Z289"/>
  <c r="Y289" s="1"/>
  <c r="AA289" s="1"/>
  <c r="Z288"/>
  <c r="Y288" s="1"/>
  <c r="Z287"/>
  <c r="Y287" s="1"/>
  <c r="AA287" s="1"/>
  <c r="AD287" s="1"/>
  <c r="Z286"/>
  <c r="Y286" s="1"/>
  <c r="Z285"/>
  <c r="Y285" s="1"/>
  <c r="Z284"/>
  <c r="Y284" s="1"/>
  <c r="AB284" s="1"/>
  <c r="Z283"/>
  <c r="Y283" s="1"/>
  <c r="Z282"/>
  <c r="Y282" s="1"/>
  <c r="AA282" s="1"/>
  <c r="AD282" s="1"/>
  <c r="Z281"/>
  <c r="Y281" s="1"/>
  <c r="Z280"/>
  <c r="Y280" s="1"/>
  <c r="AB280" s="1"/>
  <c r="Z279"/>
  <c r="Y279" s="1"/>
  <c r="Z278"/>
  <c r="Y278" s="1"/>
  <c r="Z277"/>
  <c r="Y277" s="1"/>
  <c r="Z276"/>
  <c r="Y276" s="1"/>
  <c r="Z275"/>
  <c r="Y275" s="1"/>
  <c r="Z274"/>
  <c r="Y274" s="1"/>
  <c r="Z273"/>
  <c r="Y273" s="1"/>
  <c r="Z272"/>
  <c r="Y272" s="1"/>
  <c r="Z271"/>
  <c r="Y271" s="1"/>
  <c r="AB271" s="1"/>
  <c r="Z270"/>
  <c r="Y270" s="1"/>
  <c r="Z269"/>
  <c r="Y269" s="1"/>
  <c r="Z268"/>
  <c r="Y268" s="1"/>
  <c r="Z267"/>
  <c r="Y267" s="1"/>
  <c r="AA267" s="1"/>
  <c r="AD267" s="1"/>
  <c r="Z266"/>
  <c r="Y266" s="1"/>
  <c r="Z265"/>
  <c r="Y265" s="1"/>
  <c r="AB265" s="1"/>
  <c r="Z264"/>
  <c r="Y264" s="1"/>
  <c r="Z263"/>
  <c r="Y263" s="1"/>
  <c r="AA263" s="1"/>
  <c r="AD263" s="1"/>
  <c r="Z262"/>
  <c r="Y262" s="1"/>
  <c r="AA262" s="1"/>
  <c r="AD262" s="1"/>
  <c r="Z261"/>
  <c r="Y261" s="1"/>
  <c r="Z260"/>
  <c r="Z259"/>
  <c r="Y259" s="1"/>
  <c r="Z258"/>
  <c r="Y258" s="1"/>
  <c r="AA258" s="1"/>
  <c r="AD258" s="1"/>
  <c r="Z257"/>
  <c r="Y257" s="1"/>
  <c r="AB257" s="1"/>
  <c r="Z256"/>
  <c r="Z255"/>
  <c r="Y255" s="1"/>
  <c r="Z254"/>
  <c r="Z253"/>
  <c r="Y253" s="1"/>
  <c r="Z252"/>
  <c r="Y252" s="1"/>
  <c r="Z251"/>
  <c r="Y251" s="1"/>
  <c r="Z250"/>
  <c r="Y250" s="1"/>
  <c r="Z249"/>
  <c r="Y249" s="1"/>
  <c r="AB249" s="1"/>
  <c r="Z248"/>
  <c r="Y248" s="1"/>
  <c r="Z247"/>
  <c r="Y247" s="1"/>
  <c r="Z246"/>
  <c r="Y246" s="1"/>
  <c r="AB246" s="1"/>
  <c r="Z245"/>
  <c r="Y245" s="1"/>
  <c r="AB245" s="1"/>
  <c r="Z244"/>
  <c r="Y244" s="1"/>
  <c r="AA244" s="1"/>
  <c r="AD244" s="1"/>
  <c r="Z243"/>
  <c r="Y243" s="1"/>
  <c r="AA243" s="1"/>
  <c r="AD243" s="1"/>
  <c r="Z242"/>
  <c r="Y242" s="1"/>
  <c r="AA242" s="1"/>
  <c r="AD242" s="1"/>
  <c r="Z241"/>
  <c r="Y241" s="1"/>
  <c r="Z240"/>
  <c r="Y240" s="1"/>
  <c r="Z239"/>
  <c r="Y239" s="1"/>
  <c r="Z238"/>
  <c r="Y238" s="1"/>
  <c r="Z237"/>
  <c r="Y237" s="1"/>
  <c r="AB237" s="1"/>
  <c r="Z236"/>
  <c r="Y236" s="1"/>
  <c r="Z235"/>
  <c r="Y235" s="1"/>
  <c r="Z234"/>
  <c r="Y234" s="1"/>
  <c r="Z233"/>
  <c r="Y233" s="1"/>
  <c r="AA233" s="1"/>
  <c r="AD233" s="1"/>
  <c r="Z232"/>
  <c r="Y232" s="1"/>
  <c r="AA232" s="1"/>
  <c r="AD232" s="1"/>
  <c r="Z231"/>
  <c r="Z230"/>
  <c r="Y230" s="1"/>
  <c r="Z229"/>
  <c r="Y229" s="1"/>
  <c r="AA229" s="1"/>
  <c r="AD229" s="1"/>
  <c r="Z228"/>
  <c r="Y228" s="1"/>
  <c r="Z227"/>
  <c r="Y227" s="1"/>
  <c r="AA227" s="1"/>
  <c r="AD227" s="1"/>
  <c r="Z226"/>
  <c r="Z225"/>
  <c r="Y225" s="1"/>
  <c r="Z224"/>
  <c r="Y224" s="1"/>
  <c r="AB224" s="1"/>
  <c r="Z223"/>
  <c r="Y223" s="1"/>
  <c r="Z222"/>
  <c r="Y222" s="1"/>
  <c r="AA222" s="1"/>
  <c r="AD222" s="1"/>
  <c r="Z221"/>
  <c r="Y221" s="1"/>
  <c r="Z220"/>
  <c r="Y220" s="1"/>
  <c r="Z219"/>
  <c r="Y219" s="1"/>
  <c r="Z218"/>
  <c r="Y218" s="1"/>
  <c r="Z217"/>
  <c r="Y217" s="1"/>
  <c r="Z216"/>
  <c r="Y216" s="1"/>
  <c r="Z215"/>
  <c r="Y215" s="1"/>
  <c r="Z214"/>
  <c r="Y214" s="1"/>
  <c r="Z213"/>
  <c r="Y213" s="1"/>
  <c r="Z212"/>
  <c r="Y212" s="1"/>
  <c r="Z211"/>
  <c r="Y211" s="1"/>
  <c r="AA211" s="1"/>
  <c r="AD211" s="1"/>
  <c r="Z210"/>
  <c r="Z209"/>
  <c r="Y209" s="1"/>
  <c r="AA209" s="1"/>
  <c r="AD209" s="1"/>
  <c r="Z208"/>
  <c r="Y208" s="1"/>
  <c r="AB208" s="1"/>
  <c r="Z207"/>
  <c r="Y207" s="1"/>
  <c r="Z206"/>
  <c r="Y206" s="1"/>
  <c r="AB206" s="1"/>
  <c r="Z205"/>
  <c r="Y205" s="1"/>
  <c r="Z204"/>
  <c r="Z203"/>
  <c r="Y203" s="1"/>
  <c r="AA203" s="1"/>
  <c r="AD203" s="1"/>
  <c r="Z202"/>
  <c r="Y202" s="1"/>
  <c r="Z201"/>
  <c r="Z200"/>
  <c r="Y200" s="1"/>
  <c r="Z199"/>
  <c r="Y199" s="1"/>
  <c r="Z198"/>
  <c r="Y198" s="1"/>
  <c r="Z197"/>
  <c r="Y197" s="1"/>
  <c r="Z196"/>
  <c r="Y196" s="1"/>
  <c r="Z195"/>
  <c r="Y195" s="1"/>
  <c r="AB195" s="1"/>
  <c r="Z194"/>
  <c r="Y194" s="1"/>
  <c r="Z193"/>
  <c r="Y193" s="1"/>
  <c r="Z192"/>
  <c r="Y192" s="1"/>
  <c r="Z191"/>
  <c r="Z190"/>
  <c r="Y190" s="1"/>
  <c r="AB190" s="1"/>
  <c r="Z189"/>
  <c r="Y189" s="1"/>
  <c r="AB189" s="1"/>
  <c r="Z188"/>
  <c r="Y188" s="1"/>
  <c r="Z187"/>
  <c r="Y187" s="1"/>
  <c r="AB187" s="1"/>
  <c r="Z186"/>
  <c r="Y186" s="1"/>
  <c r="Z185"/>
  <c r="Z184"/>
  <c r="Y184" s="1"/>
  <c r="Z183"/>
  <c r="Y183" s="1"/>
  <c r="AB183" s="1"/>
  <c r="Z182"/>
  <c r="Y182" s="1"/>
  <c r="Z181"/>
  <c r="Y181" s="1"/>
  <c r="AB181" s="1"/>
  <c r="Z180"/>
  <c r="Y180" s="1"/>
  <c r="Z179"/>
  <c r="Y179" s="1"/>
  <c r="Z178"/>
  <c r="Y178" s="1"/>
  <c r="AB178" s="1"/>
  <c r="Z177"/>
  <c r="Y177" s="1"/>
  <c r="AB177" s="1"/>
  <c r="Z176"/>
  <c r="Y176" s="1"/>
  <c r="Z175"/>
  <c r="Y175" s="1"/>
  <c r="AA175" s="1"/>
  <c r="AD175" s="1"/>
  <c r="Z174"/>
  <c r="Z173"/>
  <c r="Y173" s="1"/>
  <c r="AB173" s="1"/>
  <c r="Z172"/>
  <c r="Y172" s="1"/>
  <c r="Z171"/>
  <c r="Y171" s="1"/>
  <c r="Z170"/>
  <c r="Y170" s="1"/>
  <c r="Z169"/>
  <c r="Y169" s="1"/>
  <c r="AB169" s="1"/>
  <c r="Z168"/>
  <c r="Y168" s="1"/>
  <c r="Z167"/>
  <c r="Y167" s="1"/>
  <c r="AA167" s="1"/>
  <c r="Z166"/>
  <c r="Y166" s="1"/>
  <c r="AA166" s="1"/>
  <c r="AD166" s="1"/>
  <c r="Z165"/>
  <c r="Y165" s="1"/>
  <c r="Z164"/>
  <c r="Y164" s="1"/>
  <c r="Z163"/>
  <c r="Y163" s="1"/>
  <c r="AB163" s="1"/>
  <c r="Z162"/>
  <c r="Y162" s="1"/>
  <c r="AA162" s="1"/>
  <c r="Z161"/>
  <c r="Y161" s="1"/>
  <c r="Z160"/>
  <c r="Y160" s="1"/>
  <c r="Z159"/>
  <c r="Y159" s="1"/>
  <c r="AA159" s="1"/>
  <c r="AD159" s="1"/>
  <c r="Z158"/>
  <c r="Y158" s="1"/>
  <c r="AA158" s="1"/>
  <c r="AD158" s="1"/>
  <c r="Z157"/>
  <c r="Y157" s="1"/>
  <c r="Z156"/>
  <c r="Y156" s="1"/>
  <c r="Z155"/>
  <c r="Y155" s="1"/>
  <c r="Z154"/>
  <c r="Y154" s="1"/>
  <c r="AA154" s="1"/>
  <c r="AD154" s="1"/>
  <c r="Z153"/>
  <c r="Y153" s="1"/>
  <c r="AA153" s="1"/>
  <c r="AD153" s="1"/>
  <c r="Z152"/>
  <c r="Y152" s="1"/>
  <c r="Z151"/>
  <c r="Y151" s="1"/>
  <c r="AB151" s="1"/>
  <c r="Z150"/>
  <c r="Y150" s="1"/>
  <c r="AB150" s="1"/>
  <c r="Z149"/>
  <c r="Y149" s="1"/>
  <c r="Z148"/>
  <c r="Y148" s="1"/>
  <c r="Z147"/>
  <c r="Y147" s="1"/>
  <c r="AA147" s="1"/>
  <c r="AD147" s="1"/>
  <c r="Z146"/>
  <c r="Y146" s="1"/>
  <c r="Z145"/>
  <c r="Y145" s="1"/>
  <c r="AA145" s="1"/>
  <c r="AD145" s="1"/>
  <c r="Z144"/>
  <c r="Y144" s="1"/>
  <c r="Z143"/>
  <c r="Y143" s="1"/>
  <c r="Z142"/>
  <c r="Y142" s="1"/>
  <c r="AA142" s="1"/>
  <c r="Z141"/>
  <c r="Y141" s="1"/>
  <c r="AB141" s="1"/>
  <c r="Z140"/>
  <c r="Y140" s="1"/>
  <c r="Z139"/>
  <c r="Y139" s="1"/>
  <c r="Z138"/>
  <c r="Y138" s="1"/>
  <c r="AB138" s="1"/>
  <c r="Z137"/>
  <c r="Y137" s="1"/>
  <c r="Z136"/>
  <c r="Y136" s="1"/>
  <c r="Z135"/>
  <c r="Y135" s="1"/>
  <c r="Z134"/>
  <c r="Y134" s="1"/>
  <c r="AB134" s="1"/>
  <c r="Z133"/>
  <c r="Z132"/>
  <c r="Y132" s="1"/>
  <c r="Z131"/>
  <c r="Y131" s="1"/>
  <c r="AB131" s="1"/>
  <c r="Z130"/>
  <c r="Y130" s="1"/>
  <c r="Z129"/>
  <c r="Y129" s="1"/>
  <c r="Z128"/>
  <c r="Y128" s="1"/>
  <c r="Z127"/>
  <c r="Y127" s="1"/>
  <c r="Z126"/>
  <c r="Y126" s="1"/>
  <c r="AA126" s="1"/>
  <c r="AD126" s="1"/>
  <c r="Z125"/>
  <c r="Y125" s="1"/>
  <c r="Z124"/>
  <c r="Y124" s="1"/>
  <c r="Z123"/>
  <c r="Y123" s="1"/>
  <c r="AA123" s="1"/>
  <c r="AD123" s="1"/>
  <c r="Z122"/>
  <c r="Y122" s="1"/>
  <c r="Z121"/>
  <c r="Y121" s="1"/>
  <c r="Z120"/>
  <c r="Y120" s="1"/>
  <c r="Z119"/>
  <c r="Y119" s="1"/>
  <c r="Z118"/>
  <c r="Y118" s="1"/>
  <c r="AB118" s="1"/>
  <c r="Z117"/>
  <c r="Y117" s="1"/>
  <c r="AA117" s="1"/>
  <c r="AD117" s="1"/>
  <c r="Z116"/>
  <c r="Y116" s="1"/>
  <c r="Z115"/>
  <c r="Y115" s="1"/>
  <c r="AA115" s="1"/>
  <c r="AD115" s="1"/>
  <c r="Z114"/>
  <c r="Y114" s="1"/>
  <c r="AA114" s="1"/>
  <c r="AD114" s="1"/>
  <c r="Z113"/>
  <c r="Y113" s="1"/>
  <c r="AB113" s="1"/>
  <c r="Z112"/>
  <c r="Y112" s="1"/>
  <c r="AA112" s="1"/>
  <c r="AD112" s="1"/>
  <c r="Z111"/>
  <c r="Y111" s="1"/>
  <c r="AB111" s="1"/>
  <c r="Z110"/>
  <c r="Z109"/>
  <c r="Y109" s="1"/>
  <c r="Z108"/>
  <c r="Y108" s="1"/>
  <c r="Z107"/>
  <c r="Y107" s="1"/>
  <c r="Z106"/>
  <c r="Y106" s="1"/>
  <c r="Z105"/>
  <c r="Y105" s="1"/>
  <c r="Z104"/>
  <c r="Y104" s="1"/>
  <c r="Z103"/>
  <c r="Y103" s="1"/>
  <c r="Z102"/>
  <c r="Y102" s="1"/>
  <c r="AA102" s="1"/>
  <c r="AD102" s="1"/>
  <c r="Z101"/>
  <c r="Y101" s="1"/>
  <c r="AA101" s="1"/>
  <c r="AD101" s="1"/>
  <c r="Z100"/>
  <c r="Y100" s="1"/>
  <c r="Z99"/>
  <c r="Y99" s="1"/>
  <c r="Z98"/>
  <c r="Y98" s="1"/>
  <c r="AB98" s="1"/>
  <c r="Z97"/>
  <c r="Y97" s="1"/>
  <c r="Z96"/>
  <c r="Y96" s="1"/>
  <c r="AA96" s="1"/>
  <c r="AD96" s="1"/>
  <c r="Z95"/>
  <c r="Y95" s="1"/>
  <c r="AA95" s="1"/>
  <c r="AD95" s="1"/>
  <c r="Z94"/>
  <c r="Y94" s="1"/>
  <c r="AA94" s="1"/>
  <c r="AD94" s="1"/>
  <c r="Z93"/>
  <c r="Y93" s="1"/>
  <c r="Z92"/>
  <c r="Y92" s="1"/>
  <c r="AA92" s="1"/>
  <c r="AD92" s="1"/>
  <c r="Z91"/>
  <c r="Y91" s="1"/>
  <c r="AB91" s="1"/>
  <c r="Z90"/>
  <c r="Z89"/>
  <c r="Y89" s="1"/>
  <c r="Z88"/>
  <c r="Z87"/>
  <c r="Y87" s="1"/>
  <c r="AA87" s="1"/>
  <c r="AD87" s="1"/>
  <c r="Z86"/>
  <c r="Y86" s="1"/>
  <c r="Z85"/>
  <c r="Y85" s="1"/>
  <c r="AB85" s="1"/>
  <c r="Z84"/>
  <c r="Y84" s="1"/>
  <c r="Z83"/>
  <c r="Y83" s="1"/>
  <c r="Z82"/>
  <c r="Y82" s="1"/>
  <c r="AA82" s="1"/>
  <c r="AD82" s="1"/>
  <c r="Z81"/>
  <c r="Y81" s="1"/>
  <c r="AA81" s="1"/>
  <c r="AD81" s="1"/>
  <c r="Z80"/>
  <c r="Y80" s="1"/>
  <c r="AB80" s="1"/>
  <c r="Z79"/>
  <c r="Y79" s="1"/>
  <c r="Z78"/>
  <c r="Y78" s="1"/>
  <c r="Z77"/>
  <c r="Y77" s="1"/>
  <c r="AB77" s="1"/>
  <c r="Z76"/>
  <c r="Y76" s="1"/>
  <c r="AA76" s="1"/>
  <c r="AD76" s="1"/>
  <c r="Z75"/>
  <c r="Y75" s="1"/>
  <c r="AA75" s="1"/>
  <c r="AD75" s="1"/>
  <c r="Z74"/>
  <c r="Y74" s="1"/>
  <c r="AA74" s="1"/>
  <c r="AD74" s="1"/>
  <c r="Z73"/>
  <c r="Y73" s="1"/>
  <c r="Z72"/>
  <c r="Y72" s="1"/>
  <c r="Z71"/>
  <c r="Y71" s="1"/>
  <c r="AB71" s="1"/>
  <c r="Z70"/>
  <c r="Y70" s="1"/>
  <c r="Z69"/>
  <c r="Y69" s="1"/>
  <c r="AA69" s="1"/>
  <c r="AD69" s="1"/>
  <c r="Z68"/>
  <c r="Y68" s="1"/>
  <c r="Z67"/>
  <c r="Y67" s="1"/>
  <c r="Z66"/>
  <c r="Y66" s="1"/>
  <c r="AB66" s="1"/>
  <c r="Z65"/>
  <c r="Y65" s="1"/>
  <c r="Z64"/>
  <c r="Y64" s="1"/>
  <c r="AA64" s="1"/>
  <c r="AD64" s="1"/>
  <c r="Z63"/>
  <c r="Y63" s="1"/>
  <c r="AB63" s="1"/>
  <c r="Z62"/>
  <c r="Y62" s="1"/>
  <c r="Z61"/>
  <c r="Y61" s="1"/>
  <c r="AA61" s="1"/>
  <c r="AD61" s="1"/>
  <c r="Z60"/>
  <c r="Y60" s="1"/>
  <c r="Z59"/>
  <c r="Y59" s="1"/>
  <c r="AB59" s="1"/>
  <c r="Z58"/>
  <c r="Y58" s="1"/>
  <c r="AA58" s="1"/>
  <c r="AD58" s="1"/>
  <c r="Z57"/>
  <c r="Y57" s="1"/>
  <c r="AA57" s="1"/>
  <c r="AD57" s="1"/>
  <c r="Z56"/>
  <c r="Y56" s="1"/>
  <c r="Z55"/>
  <c r="Y55" s="1"/>
  <c r="Z54"/>
  <c r="Y54" s="1"/>
  <c r="Z53"/>
  <c r="Y53" s="1"/>
  <c r="AB53" s="1"/>
  <c r="Z52"/>
  <c r="Y52" s="1"/>
  <c r="Z51"/>
  <c r="Y51" s="1"/>
  <c r="Z50"/>
  <c r="Y50" s="1"/>
  <c r="AA50" s="1"/>
  <c r="AD50" s="1"/>
  <c r="Z49"/>
  <c r="Y49" s="1"/>
  <c r="AA49" s="1"/>
  <c r="AD49" s="1"/>
  <c r="Z48"/>
  <c r="Y48" s="1"/>
  <c r="AB48" s="1"/>
  <c r="Z47"/>
  <c r="Y47" s="1"/>
  <c r="AA47" s="1"/>
  <c r="AD47" s="1"/>
  <c r="Z46"/>
  <c r="Y46" s="1"/>
  <c r="AB46" s="1"/>
  <c r="Z45"/>
  <c r="Y45" s="1"/>
  <c r="AA45" s="1"/>
  <c r="AD45" s="1"/>
  <c r="Z44"/>
  <c r="Y44" s="1"/>
  <c r="AA44" s="1"/>
  <c r="AD44" s="1"/>
  <c r="Z43"/>
  <c r="Y43" s="1"/>
  <c r="Z42"/>
  <c r="Y42" s="1"/>
  <c r="Z41"/>
  <c r="Y41" s="1"/>
  <c r="Z40"/>
  <c r="Z39"/>
  <c r="Y39" s="1"/>
  <c r="Z38"/>
  <c r="Y38" s="1"/>
  <c r="Z37"/>
  <c r="Y37" s="1"/>
  <c r="Z36"/>
  <c r="Z35"/>
  <c r="Y35" s="1"/>
  <c r="Z34"/>
  <c r="Y34" s="1"/>
  <c r="AA34" s="1"/>
  <c r="AD34" s="1"/>
  <c r="Z33"/>
  <c r="Y33" s="1"/>
  <c r="Z32"/>
  <c r="Y32" s="1"/>
  <c r="Z31"/>
  <c r="Y31" s="1"/>
  <c r="AA31" s="1"/>
  <c r="AD31" s="1"/>
  <c r="Z30"/>
  <c r="Y30" s="1"/>
  <c r="Z29"/>
  <c r="Y29" s="1"/>
  <c r="Z28"/>
  <c r="Z27"/>
  <c r="Y27" s="1"/>
  <c r="Z26"/>
  <c r="Y26" s="1"/>
  <c r="AA26" s="1"/>
  <c r="AD26" s="1"/>
  <c r="Z25"/>
  <c r="Y25" s="1"/>
  <c r="AA25" s="1"/>
  <c r="AD25" s="1"/>
  <c r="Z24"/>
  <c r="Z23"/>
  <c r="Y23" s="1"/>
  <c r="AA23" s="1"/>
  <c r="AD23" s="1"/>
  <c r="Z22"/>
  <c r="Y22" s="1"/>
  <c r="AA22" s="1"/>
  <c r="AD22" s="1"/>
  <c r="Z21"/>
  <c r="Y21" s="1"/>
  <c r="Z20"/>
  <c r="Y20" s="1"/>
  <c r="AA20" s="1"/>
  <c r="AD20" s="1"/>
  <c r="Z19"/>
  <c r="Y19" s="1"/>
  <c r="Z18"/>
  <c r="Y18" s="1"/>
  <c r="Z17"/>
  <c r="Y17" s="1"/>
  <c r="AA17" s="1"/>
  <c r="AD17" s="1"/>
  <c r="Z16"/>
  <c r="Y16" s="1"/>
  <c r="AA16" s="1"/>
  <c r="AD16" s="1"/>
  <c r="Z15"/>
  <c r="Y15" s="1"/>
  <c r="Z14"/>
  <c r="Y14" s="1"/>
  <c r="Z13"/>
  <c r="Y13" s="1"/>
  <c r="AA13" s="1"/>
  <c r="AD13" s="1"/>
  <c r="Z12"/>
  <c r="Y12" s="1"/>
  <c r="Z11"/>
  <c r="Y11" s="1"/>
  <c r="AB11" s="1"/>
  <c r="Z10"/>
  <c r="Y10" s="1"/>
  <c r="Z8"/>
  <c r="Y8" s="1"/>
  <c r="Z9"/>
  <c r="AB75"/>
  <c r="U503"/>
  <c r="T503"/>
  <c r="T491"/>
  <c r="U481"/>
  <c r="T481"/>
  <c r="U468"/>
  <c r="T468"/>
  <c r="U457"/>
  <c r="U439"/>
  <c r="T439"/>
  <c r="U421"/>
  <c r="T421"/>
  <c r="U391"/>
  <c r="T391"/>
  <c r="AA59" l="1"/>
  <c r="AD59" s="1"/>
  <c r="L199" i="6"/>
  <c r="G221" s="1"/>
  <c r="L114" i="5"/>
  <c r="M114"/>
  <c r="L120"/>
  <c r="M120"/>
  <c r="M123"/>
  <c r="L123"/>
  <c r="L118"/>
  <c r="M118"/>
  <c r="L116"/>
  <c r="M116"/>
  <c r="M139"/>
  <c r="L139"/>
  <c r="L9"/>
  <c r="M206"/>
  <c r="M190"/>
  <c r="M169"/>
  <c r="L169"/>
  <c r="M192"/>
  <c r="L192"/>
  <c r="M173"/>
  <c r="L173"/>
  <c r="M171"/>
  <c r="L171"/>
  <c r="L175"/>
  <c r="M175"/>
  <c r="AB82" i="2"/>
  <c r="AC82" s="1"/>
  <c r="AB94"/>
  <c r="AC94" s="1"/>
  <c r="AB31"/>
  <c r="AC31" s="1"/>
  <c r="AA80"/>
  <c r="AD80" s="1"/>
  <c r="AB47"/>
  <c r="AC47" s="1"/>
  <c r="M47" s="1"/>
  <c r="AB175"/>
  <c r="AC175" s="1"/>
  <c r="AA494"/>
  <c r="AD494" s="1"/>
  <c r="AB153"/>
  <c r="AC153" s="1"/>
  <c r="AA85"/>
  <c r="AD85" s="1"/>
  <c r="AA245"/>
  <c r="AD245" s="1"/>
  <c r="AC245" s="1"/>
  <c r="AB101"/>
  <c r="AC101" s="1"/>
  <c r="AA169"/>
  <c r="AD169" s="1"/>
  <c r="AC169" s="1"/>
  <c r="L169" s="1"/>
  <c r="AA418"/>
  <c r="AD418" s="1"/>
  <c r="AB463"/>
  <c r="AA463"/>
  <c r="AD463" s="1"/>
  <c r="U491"/>
  <c r="AA335"/>
  <c r="AD335" s="1"/>
  <c r="AA443"/>
  <c r="AD443" s="1"/>
  <c r="AB292"/>
  <c r="AC292" s="1"/>
  <c r="AB377"/>
  <c r="AC377" s="1"/>
  <c r="AA412"/>
  <c r="AD412" s="1"/>
  <c r="AB61"/>
  <c r="AC61" s="1"/>
  <c r="AA173"/>
  <c r="AD173" s="1"/>
  <c r="AB347"/>
  <c r="AC347" s="1"/>
  <c r="AA431"/>
  <c r="AD431" s="1"/>
  <c r="AB211"/>
  <c r="AC211" s="1"/>
  <c r="AB457"/>
  <c r="AC457" s="1"/>
  <c r="AA461"/>
  <c r="AD461" s="1"/>
  <c r="AA151"/>
  <c r="AD151" s="1"/>
  <c r="AA450"/>
  <c r="AD450" s="1"/>
  <c r="AB222"/>
  <c r="AC222" s="1"/>
  <c r="AB326"/>
  <c r="AC326" s="1"/>
  <c r="AA284"/>
  <c r="AD284" s="1"/>
  <c r="AB50"/>
  <c r="AC50" s="1"/>
  <c r="AB167"/>
  <c r="AA195"/>
  <c r="AD195" s="1"/>
  <c r="AC195" s="1"/>
  <c r="AA208"/>
  <c r="AD208" s="1"/>
  <c r="AA489"/>
  <c r="AD489" s="1"/>
  <c r="AB489"/>
  <c r="AB65"/>
  <c r="AA65"/>
  <c r="AD65" s="1"/>
  <c r="AB51"/>
  <c r="AA51"/>
  <c r="AD51" s="1"/>
  <c r="AB267"/>
  <c r="AC267" s="1"/>
  <c r="AA183"/>
  <c r="AD183" s="1"/>
  <c r="AB13"/>
  <c r="AC13" s="1"/>
  <c r="AB229"/>
  <c r="AC229" s="1"/>
  <c r="AB501"/>
  <c r="AC501" s="1"/>
  <c r="AA294"/>
  <c r="AD294" s="1"/>
  <c r="AB147"/>
  <c r="AC147" s="1"/>
  <c r="AA111"/>
  <c r="AD111" s="1"/>
  <c r="AB17"/>
  <c r="AC17" s="1"/>
  <c r="AB159"/>
  <c r="AC159" s="1"/>
  <c r="AB383"/>
  <c r="AC383" s="1"/>
  <c r="AB96"/>
  <c r="AC96" s="1"/>
  <c r="AA138"/>
  <c r="AD138" s="1"/>
  <c r="AB483"/>
  <c r="AC483" s="1"/>
  <c r="AB158"/>
  <c r="AC158" s="1"/>
  <c r="AA384"/>
  <c r="AD384" s="1"/>
  <c r="AA414"/>
  <c r="AD414" s="1"/>
  <c r="AA131"/>
  <c r="AD131" s="1"/>
  <c r="AB69"/>
  <c r="AC69" s="1"/>
  <c r="AA473"/>
  <c r="AD473" s="1"/>
  <c r="AC473" s="1"/>
  <c r="AA178"/>
  <c r="AD178" s="1"/>
  <c r="AC178" s="1"/>
  <c r="AB154"/>
  <c r="AC154" s="1"/>
  <c r="AA316"/>
  <c r="AD316" s="1"/>
  <c r="AB162"/>
  <c r="AB142"/>
  <c r="AB433"/>
  <c r="AC433" s="1"/>
  <c r="AA369"/>
  <c r="AD369" s="1"/>
  <c r="AC369" s="1"/>
  <c r="AA456"/>
  <c r="AD456" s="1"/>
  <c r="AA224"/>
  <c r="AD224" s="1"/>
  <c r="AA280"/>
  <c r="AD280" s="1"/>
  <c r="AA213"/>
  <c r="AD213" s="1"/>
  <c r="AB213"/>
  <c r="AA10"/>
  <c r="AD10" s="1"/>
  <c r="AB10"/>
  <c r="AB205"/>
  <c r="AA205"/>
  <c r="AD205" s="1"/>
  <c r="AB239"/>
  <c r="AA239"/>
  <c r="AD239" s="1"/>
  <c r="AA402"/>
  <c r="AD402" s="1"/>
  <c r="AB402"/>
  <c r="AB452"/>
  <c r="AA452"/>
  <c r="AD452" s="1"/>
  <c r="AB33"/>
  <c r="AA33"/>
  <c r="AD33" s="1"/>
  <c r="AA12"/>
  <c r="AD12" s="1"/>
  <c r="AB12"/>
  <c r="AA121"/>
  <c r="AD121" s="1"/>
  <c r="AB121"/>
  <c r="AA367"/>
  <c r="AD367" s="1"/>
  <c r="AB367"/>
  <c r="AA35"/>
  <c r="AD35" s="1"/>
  <c r="AB35"/>
  <c r="AB221"/>
  <c r="AA221"/>
  <c r="AD221" s="1"/>
  <c r="AB29"/>
  <c r="AA29"/>
  <c r="AD29" s="1"/>
  <c r="AA157"/>
  <c r="AD157" s="1"/>
  <c r="AB157"/>
  <c r="AA334"/>
  <c r="AD334" s="1"/>
  <c r="AC334" s="1"/>
  <c r="AB322"/>
  <c r="AC322" s="1"/>
  <c r="AA485"/>
  <c r="AD485" s="1"/>
  <c r="AC485" s="1"/>
  <c r="AB126"/>
  <c r="AC126" s="1"/>
  <c r="AB289"/>
  <c r="AA181"/>
  <c r="AD181" s="1"/>
  <c r="AA113"/>
  <c r="AD113" s="1"/>
  <c r="AC113" s="1"/>
  <c r="AA477"/>
  <c r="AD477" s="1"/>
  <c r="AB263"/>
  <c r="AC263" s="1"/>
  <c r="AB427"/>
  <c r="AC427" s="1"/>
  <c r="AB449"/>
  <c r="AC449" s="1"/>
  <c r="AB406"/>
  <c r="AC406" s="1"/>
  <c r="AA48"/>
  <c r="AD48" s="1"/>
  <c r="AC48" s="1"/>
  <c r="AB405"/>
  <c r="AC405" s="1"/>
  <c r="AA499"/>
  <c r="AD499" s="1"/>
  <c r="AB74"/>
  <c r="AC74" s="1"/>
  <c r="AB243"/>
  <c r="AC243" s="1"/>
  <c r="AB345"/>
  <c r="AC345" s="1"/>
  <c r="AA141"/>
  <c r="AD141" s="1"/>
  <c r="AB233"/>
  <c r="AC233" s="1"/>
  <c r="AB302"/>
  <c r="AC302" s="1"/>
  <c r="AB209"/>
  <c r="AC209" s="1"/>
  <c r="AA246"/>
  <c r="AD246" s="1"/>
  <c r="AA98"/>
  <c r="AD98" s="1"/>
  <c r="AB58"/>
  <c r="AC58" s="1"/>
  <c r="AB465"/>
  <c r="AC465" s="1"/>
  <c r="AA390"/>
  <c r="AD390" s="1"/>
  <c r="AA400"/>
  <c r="AD400" s="1"/>
  <c r="AA187"/>
  <c r="AD187" s="1"/>
  <c r="AC187" s="1"/>
  <c r="AA71"/>
  <c r="AD71" s="1"/>
  <c r="AA440"/>
  <c r="AD440" s="1"/>
  <c r="AA214"/>
  <c r="AD214" s="1"/>
  <c r="AB214"/>
  <c r="AA225"/>
  <c r="AD225" s="1"/>
  <c r="AB225"/>
  <c r="AA425"/>
  <c r="AD425" s="1"/>
  <c r="AB425"/>
  <c r="AA447"/>
  <c r="AD447" s="1"/>
  <c r="AB447"/>
  <c r="AA479"/>
  <c r="AD479" s="1"/>
  <c r="AB479"/>
  <c r="AB410"/>
  <c r="AA410"/>
  <c r="AD410" s="1"/>
  <c r="AB455"/>
  <c r="AA455"/>
  <c r="AD455" s="1"/>
  <c r="AB459"/>
  <c r="AA459"/>
  <c r="AD459" s="1"/>
  <c r="AB481"/>
  <c r="AA481"/>
  <c r="AD481" s="1"/>
  <c r="AA18"/>
  <c r="AD18" s="1"/>
  <c r="AB18"/>
  <c r="AB298"/>
  <c r="AA298"/>
  <c r="AD298" s="1"/>
  <c r="AA420"/>
  <c r="AD420" s="1"/>
  <c r="AB420"/>
  <c r="AA472"/>
  <c r="AD472" s="1"/>
  <c r="AB472"/>
  <c r="AB41"/>
  <c r="AA41"/>
  <c r="AD41" s="1"/>
  <c r="AA120"/>
  <c r="AD120" s="1"/>
  <c r="AB120"/>
  <c r="AA182"/>
  <c r="AD182" s="1"/>
  <c r="AB182"/>
  <c r="AA423"/>
  <c r="AD423" s="1"/>
  <c r="AB423"/>
  <c r="AA467"/>
  <c r="AD467" s="1"/>
  <c r="AB467"/>
  <c r="AB57"/>
  <c r="AC57" s="1"/>
  <c r="AB491"/>
  <c r="AC491" s="1"/>
  <c r="AA470"/>
  <c r="AD470" s="1"/>
  <c r="AB242"/>
  <c r="AC242" s="1"/>
  <c r="AA63"/>
  <c r="AD63" s="1"/>
  <c r="AC63" s="1"/>
  <c r="AA206"/>
  <c r="AD206" s="1"/>
  <c r="AA271"/>
  <c r="AD271" s="1"/>
  <c r="AB45"/>
  <c r="AC45" s="1"/>
  <c r="AA237"/>
  <c r="AD237" s="1"/>
  <c r="AB25"/>
  <c r="AC25" s="1"/>
  <c r="AB145"/>
  <c r="AC145" s="1"/>
  <c r="AA503"/>
  <c r="AD503" s="1"/>
  <c r="AB487"/>
  <c r="AC487" s="1"/>
  <c r="AA475"/>
  <c r="AD475" s="1"/>
  <c r="AA358"/>
  <c r="AD358" s="1"/>
  <c r="AB299"/>
  <c r="AC299" s="1"/>
  <c r="AA66"/>
  <c r="AD66" s="1"/>
  <c r="AB408"/>
  <c r="AC408" s="1"/>
  <c r="AA439"/>
  <c r="AD439" s="1"/>
  <c r="AC439" s="1"/>
  <c r="AB123"/>
  <c r="AC123" s="1"/>
  <c r="AB87"/>
  <c r="AC87" s="1"/>
  <c r="AA290"/>
  <c r="AB44"/>
  <c r="AC44" s="1"/>
  <c r="AA329"/>
  <c r="AD329" s="1"/>
  <c r="AB403"/>
  <c r="AC403" s="1"/>
  <c r="AA428"/>
  <c r="AD428" s="1"/>
  <c r="AA297"/>
  <c r="AD297" s="1"/>
  <c r="AC297" s="1"/>
  <c r="AA344"/>
  <c r="AD344" s="1"/>
  <c r="AC344" s="1"/>
  <c r="AA486"/>
  <c r="AD486" s="1"/>
  <c r="AC486" s="1"/>
  <c r="AC59"/>
  <c r="AA53"/>
  <c r="AD53" s="1"/>
  <c r="AC53" s="1"/>
  <c r="AA265"/>
  <c r="AD265" s="1"/>
  <c r="AC265" s="1"/>
  <c r="AA134"/>
  <c r="AD134" s="1"/>
  <c r="AB451"/>
  <c r="AC451" s="1"/>
  <c r="AA91"/>
  <c r="AD91" s="1"/>
  <c r="AC91" s="1"/>
  <c r="Y174"/>
  <c r="AB293"/>
  <c r="AA189"/>
  <c r="AD189" s="1"/>
  <c r="AC189" s="1"/>
  <c r="AB282"/>
  <c r="AC282" s="1"/>
  <c r="AB49"/>
  <c r="AC49" s="1"/>
  <c r="AB429"/>
  <c r="AC429" s="1"/>
  <c r="AB102"/>
  <c r="AC102" s="1"/>
  <c r="AA382"/>
  <c r="AD382" s="1"/>
  <c r="AC382" s="1"/>
  <c r="AA30"/>
  <c r="AD30" s="1"/>
  <c r="AB30"/>
  <c r="AB127"/>
  <c r="AA127"/>
  <c r="AD127" s="1"/>
  <c r="AA56"/>
  <c r="AD56" s="1"/>
  <c r="AB56"/>
  <c r="AA86"/>
  <c r="AD86" s="1"/>
  <c r="AB86"/>
  <c r="AB234"/>
  <c r="AA234"/>
  <c r="AD234" s="1"/>
  <c r="AA241"/>
  <c r="AD241" s="1"/>
  <c r="AB241"/>
  <c r="AB93"/>
  <c r="AA93"/>
  <c r="AD93" s="1"/>
  <c r="AB250"/>
  <c r="AA250"/>
  <c r="AD250" s="1"/>
  <c r="AB259"/>
  <c r="AA259"/>
  <c r="AD259" s="1"/>
  <c r="AA270"/>
  <c r="AD270" s="1"/>
  <c r="AB270"/>
  <c r="AA8"/>
  <c r="AD8" s="1"/>
  <c r="AB8"/>
  <c r="AA73"/>
  <c r="AD73" s="1"/>
  <c r="AB73"/>
  <c r="AB219"/>
  <c r="AA219"/>
  <c r="AD219" s="1"/>
  <c r="AA27"/>
  <c r="AD27" s="1"/>
  <c r="AB27"/>
  <c r="AB103"/>
  <c r="AA103"/>
  <c r="AD103" s="1"/>
  <c r="AA198"/>
  <c r="AD198" s="1"/>
  <c r="AB198"/>
  <c r="AB37"/>
  <c r="AA37"/>
  <c r="AD37" s="1"/>
  <c r="AA148"/>
  <c r="AD148" s="1"/>
  <c r="AB148"/>
  <c r="AA216"/>
  <c r="AD216" s="1"/>
  <c r="AB216"/>
  <c r="AA238"/>
  <c r="AD238" s="1"/>
  <c r="AB238"/>
  <c r="AA251"/>
  <c r="AD251" s="1"/>
  <c r="AB251"/>
  <c r="Y254"/>
  <c r="AB278"/>
  <c r="AA278"/>
  <c r="AD278" s="1"/>
  <c r="AA317"/>
  <c r="AD317" s="1"/>
  <c r="AB317"/>
  <c r="AA379"/>
  <c r="AD379" s="1"/>
  <c r="AB379"/>
  <c r="AB462"/>
  <c r="AA462"/>
  <c r="AD462" s="1"/>
  <c r="AA488"/>
  <c r="AD488" s="1"/>
  <c r="AB488"/>
  <c r="AA137"/>
  <c r="AD137" s="1"/>
  <c r="AB137"/>
  <c r="AA107"/>
  <c r="AD107" s="1"/>
  <c r="AB107"/>
  <c r="AA171"/>
  <c r="AD171" s="1"/>
  <c r="AB171"/>
  <c r="AA202"/>
  <c r="AD202" s="1"/>
  <c r="AB202"/>
  <c r="Y231"/>
  <c r="AA283"/>
  <c r="AD283" s="1"/>
  <c r="AB283"/>
  <c r="AB286"/>
  <c r="AA286"/>
  <c r="AD286" s="1"/>
  <c r="AA125"/>
  <c r="AD125" s="1"/>
  <c r="AB125"/>
  <c r="AB105"/>
  <c r="AA105"/>
  <c r="AD105" s="1"/>
  <c r="AA21"/>
  <c r="AD21" s="1"/>
  <c r="AB21"/>
  <c r="AA43"/>
  <c r="AD43" s="1"/>
  <c r="AB43"/>
  <c r="AA79"/>
  <c r="AD79" s="1"/>
  <c r="AB79"/>
  <c r="AA109"/>
  <c r="AD109" s="1"/>
  <c r="AB109"/>
  <c r="AA129"/>
  <c r="AD129" s="1"/>
  <c r="AB129"/>
  <c r="AB170"/>
  <c r="AA170"/>
  <c r="AD170" s="1"/>
  <c r="Y191"/>
  <c r="Y201"/>
  <c r="AA218"/>
  <c r="AD218" s="1"/>
  <c r="AB218"/>
  <c r="AB261"/>
  <c r="AA261"/>
  <c r="AD261" s="1"/>
  <c r="AB274"/>
  <c r="AA274"/>
  <c r="AD274" s="1"/>
  <c r="AB336"/>
  <c r="AA336"/>
  <c r="AD336" s="1"/>
  <c r="AA343"/>
  <c r="AD343" s="1"/>
  <c r="AB343"/>
  <c r="AA353"/>
  <c r="AD353" s="1"/>
  <c r="AB353"/>
  <c r="AA357"/>
  <c r="AD357" s="1"/>
  <c r="AB357"/>
  <c r="AB364"/>
  <c r="AA364"/>
  <c r="AD364" s="1"/>
  <c r="AB388"/>
  <c r="AA388"/>
  <c r="AD388" s="1"/>
  <c r="AB401"/>
  <c r="AA401"/>
  <c r="AD401" s="1"/>
  <c r="AB413"/>
  <c r="AA413"/>
  <c r="AD413" s="1"/>
  <c r="AA434"/>
  <c r="AD434" s="1"/>
  <c r="AB434"/>
  <c r="AB437"/>
  <c r="AA437"/>
  <c r="AD437" s="1"/>
  <c r="AB484"/>
  <c r="AA484"/>
  <c r="AA77"/>
  <c r="AD77" s="1"/>
  <c r="AB117"/>
  <c r="AC117" s="1"/>
  <c r="AB306"/>
  <c r="AC306" s="1"/>
  <c r="AB445"/>
  <c r="AC445" s="1"/>
  <c r="AA453"/>
  <c r="AD453" s="1"/>
  <c r="AC453" s="1"/>
  <c r="AA190"/>
  <c r="AD190" s="1"/>
  <c r="AB350"/>
  <c r="AC350" s="1"/>
  <c r="AB314"/>
  <c r="AC314" s="1"/>
  <c r="AB262"/>
  <c r="AC262" s="1"/>
  <c r="AB330"/>
  <c r="AC330" s="1"/>
  <c r="AA249"/>
  <c r="AD249" s="1"/>
  <c r="AC249" s="1"/>
  <c r="AA386"/>
  <c r="AD386" s="1"/>
  <c r="AC386" s="1"/>
  <c r="AB359"/>
  <c r="AC359" s="1"/>
  <c r="AA257"/>
  <c r="AD257" s="1"/>
  <c r="AC257" s="1"/>
  <c r="AB441"/>
  <c r="AC441" s="1"/>
  <c r="AB203"/>
  <c r="AC203" s="1"/>
  <c r="AB227"/>
  <c r="AC227" s="1"/>
  <c r="AB20"/>
  <c r="AC20" s="1"/>
  <c r="AB64"/>
  <c r="AC64" s="1"/>
  <c r="Y88"/>
  <c r="AA165"/>
  <c r="AB165"/>
  <c r="AA188"/>
  <c r="AD188" s="1"/>
  <c r="AB188"/>
  <c r="AA193"/>
  <c r="AD193" s="1"/>
  <c r="AB193"/>
  <c r="AA199"/>
  <c r="AD199" s="1"/>
  <c r="AB199"/>
  <c r="AB291"/>
  <c r="AA291"/>
  <c r="AD291" s="1"/>
  <c r="AA296"/>
  <c r="AD296" s="1"/>
  <c r="AB296"/>
  <c r="Y362"/>
  <c r="AA375"/>
  <c r="AD375" s="1"/>
  <c r="AB375"/>
  <c r="AA197"/>
  <c r="AD197" s="1"/>
  <c r="AB197"/>
  <c r="AA149"/>
  <c r="AD149" s="1"/>
  <c r="AB149"/>
  <c r="Y36"/>
  <c r="AB192"/>
  <c r="AA192"/>
  <c r="AD192" s="1"/>
  <c r="AA333"/>
  <c r="AD333" s="1"/>
  <c r="AB333"/>
  <c r="AA361"/>
  <c r="AD361" s="1"/>
  <c r="AA365"/>
  <c r="AD365" s="1"/>
  <c r="AB365"/>
  <c r="AB368"/>
  <c r="AA368"/>
  <c r="AD368" s="1"/>
  <c r="AA374"/>
  <c r="AD374" s="1"/>
  <c r="AB374"/>
  <c r="AA378"/>
  <c r="AD378" s="1"/>
  <c r="AB378"/>
  <c r="AA385"/>
  <c r="AD385" s="1"/>
  <c r="AB385"/>
  <c r="AB438"/>
  <c r="AA438"/>
  <c r="AD438" s="1"/>
  <c r="AB497"/>
  <c r="AC497" s="1"/>
  <c r="AA217"/>
  <c r="AD217" s="1"/>
  <c r="AB217"/>
  <c r="AB42"/>
  <c r="AA42"/>
  <c r="AD42" s="1"/>
  <c r="AA78"/>
  <c r="AD78" s="1"/>
  <c r="AB78"/>
  <c r="AA230"/>
  <c r="AD230" s="1"/>
  <c r="AB230"/>
  <c r="AB236"/>
  <c r="AA236"/>
  <c r="AD236" s="1"/>
  <c r="AB248"/>
  <c r="AA248"/>
  <c r="AD248" s="1"/>
  <c r="AB268"/>
  <c r="AA268"/>
  <c r="AD268" s="1"/>
  <c r="AB311"/>
  <c r="AA311"/>
  <c r="AD311" s="1"/>
  <c r="AA332"/>
  <c r="AD332" s="1"/>
  <c r="AB332"/>
  <c r="AB356"/>
  <c r="AA356"/>
  <c r="AD356" s="1"/>
  <c r="AA360"/>
  <c r="AD360" s="1"/>
  <c r="AB360"/>
  <c r="AA363"/>
  <c r="AD363" s="1"/>
  <c r="AB363"/>
  <c r="AB370"/>
  <c r="AC370" s="1"/>
  <c r="AB430"/>
  <c r="AA430"/>
  <c r="AD430" s="1"/>
  <c r="AB442"/>
  <c r="AA442"/>
  <c r="AD442" s="1"/>
  <c r="AA454"/>
  <c r="AD454" s="1"/>
  <c r="AB454"/>
  <c r="AB471"/>
  <c r="AA471"/>
  <c r="AD471" s="1"/>
  <c r="AB478"/>
  <c r="AA478"/>
  <c r="AD478" s="1"/>
  <c r="AB493"/>
  <c r="AA493"/>
  <c r="AD493" s="1"/>
  <c r="AB16"/>
  <c r="AC16" s="1"/>
  <c r="AA118"/>
  <c r="AD118" s="1"/>
  <c r="AB327"/>
  <c r="AC327" s="1"/>
  <c r="AB114"/>
  <c r="AC114" s="1"/>
  <c r="AB115"/>
  <c r="AC115" s="1"/>
  <c r="AB95"/>
  <c r="AC95" s="1"/>
  <c r="AA476"/>
  <c r="AD476" s="1"/>
  <c r="AA500"/>
  <c r="AA502"/>
  <c r="AD502" s="1"/>
  <c r="AC502" s="1"/>
  <c r="AA371"/>
  <c r="AA435"/>
  <c r="AD435" s="1"/>
  <c r="AA416"/>
  <c r="AD416" s="1"/>
  <c r="AB381"/>
  <c r="AC381" s="1"/>
  <c r="AB407"/>
  <c r="AC407" s="1"/>
  <c r="AA373"/>
  <c r="AD373" s="1"/>
  <c r="Y387"/>
  <c r="AA432"/>
  <c r="AD432" s="1"/>
  <c r="AB464"/>
  <c r="AC464" s="1"/>
  <c r="AA495"/>
  <c r="AD495" s="1"/>
  <c r="AA342"/>
  <c r="AD342" s="1"/>
  <c r="AB341"/>
  <c r="AA448"/>
  <c r="AD448" s="1"/>
  <c r="AA460"/>
  <c r="AD460" s="1"/>
  <c r="Y28"/>
  <c r="AA38"/>
  <c r="AD38" s="1"/>
  <c r="AB38"/>
  <c r="AA54"/>
  <c r="AB54"/>
  <c r="AB70"/>
  <c r="AA70"/>
  <c r="AD70" s="1"/>
  <c r="AB83"/>
  <c r="AA83"/>
  <c r="Y90"/>
  <c r="AA108"/>
  <c r="AD108" s="1"/>
  <c r="AB108"/>
  <c r="AB124"/>
  <c r="AA139"/>
  <c r="AD139" s="1"/>
  <c r="AB139"/>
  <c r="AD142"/>
  <c r="AA160"/>
  <c r="AD160" s="1"/>
  <c r="AB160"/>
  <c r="AA172"/>
  <c r="AD172" s="1"/>
  <c r="AB172"/>
  <c r="AA186"/>
  <c r="AD186" s="1"/>
  <c r="AB186"/>
  <c r="Y204"/>
  <c r="Y210"/>
  <c r="AA215"/>
  <c r="AD215" s="1"/>
  <c r="AB215"/>
  <c r="AA220"/>
  <c r="AD220" s="1"/>
  <c r="AB220"/>
  <c r="Y226"/>
  <c r="AA235"/>
  <c r="AD235" s="1"/>
  <c r="AB252"/>
  <c r="AA252"/>
  <c r="AD252" s="1"/>
  <c r="AA255"/>
  <c r="AD255" s="1"/>
  <c r="AB255"/>
  <c r="AB264"/>
  <c r="AA264"/>
  <c r="AA266"/>
  <c r="AD266" s="1"/>
  <c r="AB266"/>
  <c r="AB275"/>
  <c r="AA275"/>
  <c r="AD275" s="1"/>
  <c r="AA285"/>
  <c r="AD285" s="1"/>
  <c r="AB285"/>
  <c r="AA301"/>
  <c r="AD301" s="1"/>
  <c r="AB301"/>
  <c r="AA304"/>
  <c r="AD304" s="1"/>
  <c r="AB304"/>
  <c r="Y313"/>
  <c r="Y331"/>
  <c r="AB337"/>
  <c r="AA337"/>
  <c r="AD337" s="1"/>
  <c r="AD341"/>
  <c r="AB354"/>
  <c r="AC354" s="1"/>
  <c r="AA404"/>
  <c r="AD404" s="1"/>
  <c r="AB404"/>
  <c r="AA415"/>
  <c r="AD415" s="1"/>
  <c r="AB415"/>
  <c r="AA417"/>
  <c r="AD417" s="1"/>
  <c r="Y419"/>
  <c r="Y466"/>
  <c r="AA474"/>
  <c r="AD474" s="1"/>
  <c r="AB474"/>
  <c r="AD162"/>
  <c r="AB14"/>
  <c r="AA14"/>
  <c r="AD14" s="1"/>
  <c r="AB22"/>
  <c r="AC22" s="1"/>
  <c r="Y40"/>
  <c r="AA60"/>
  <c r="AD60" s="1"/>
  <c r="AB60"/>
  <c r="AA67"/>
  <c r="AD67" s="1"/>
  <c r="AB67"/>
  <c r="AA72"/>
  <c r="AD72" s="1"/>
  <c r="AB72"/>
  <c r="AB99"/>
  <c r="AA99"/>
  <c r="AA116"/>
  <c r="AD116" s="1"/>
  <c r="AB116"/>
  <c r="AA128"/>
  <c r="AD128" s="1"/>
  <c r="AB128"/>
  <c r="Y133"/>
  <c r="AA144"/>
  <c r="AD144" s="1"/>
  <c r="AB144"/>
  <c r="AA168"/>
  <c r="AD168" s="1"/>
  <c r="AB168"/>
  <c r="AA180"/>
  <c r="AD180" s="1"/>
  <c r="AB180"/>
  <c r="Y185"/>
  <c r="AB194"/>
  <c r="AA194"/>
  <c r="AD194" s="1"/>
  <c r="AA212"/>
  <c r="AB212"/>
  <c r="AA228"/>
  <c r="AD228" s="1"/>
  <c r="AB228"/>
  <c r="AB232"/>
  <c r="AC232" s="1"/>
  <c r="AB272"/>
  <c r="AA272"/>
  <c r="AD272" s="1"/>
  <c r="AD289"/>
  <c r="AD293"/>
  <c r="Y303"/>
  <c r="AA307"/>
  <c r="AB307"/>
  <c r="AA310"/>
  <c r="AD310" s="1"/>
  <c r="AB310"/>
  <c r="AA312"/>
  <c r="AD312" s="1"/>
  <c r="AB312"/>
  <c r="AB339"/>
  <c r="AA339"/>
  <c r="AD339" s="1"/>
  <c r="AB349"/>
  <c r="AA349"/>
  <c r="AD349" s="1"/>
  <c r="Y376"/>
  <c r="AA421"/>
  <c r="AD421" s="1"/>
  <c r="AB421"/>
  <c r="AA490"/>
  <c r="AB490"/>
  <c r="AB258"/>
  <c r="AC258" s="1"/>
  <c r="AA346"/>
  <c r="AD346" s="1"/>
  <c r="AB34"/>
  <c r="AC34" s="1"/>
  <c r="AB26"/>
  <c r="AC26" s="1"/>
  <c r="AB235"/>
  <c r="AA124"/>
  <c r="AD124" s="1"/>
  <c r="AB391"/>
  <c r="AC391" s="1"/>
  <c r="AA97"/>
  <c r="AD97" s="1"/>
  <c r="AB97"/>
  <c r="AD167"/>
  <c r="Y24"/>
  <c r="AA32"/>
  <c r="AD32" s="1"/>
  <c r="AB32"/>
  <c r="AA62"/>
  <c r="AD62" s="1"/>
  <c r="AB62"/>
  <c r="AA104"/>
  <c r="AD104" s="1"/>
  <c r="AB104"/>
  <c r="Y110"/>
  <c r="AA130"/>
  <c r="AD130" s="1"/>
  <c r="AB130"/>
  <c r="AA136"/>
  <c r="AD136" s="1"/>
  <c r="AB136"/>
  <c r="AB146"/>
  <c r="AA146"/>
  <c r="AD146" s="1"/>
  <c r="AA150"/>
  <c r="AD150" s="1"/>
  <c r="AA156"/>
  <c r="AD156" s="1"/>
  <c r="AB156"/>
  <c r="AA161"/>
  <c r="AB161"/>
  <c r="AA176"/>
  <c r="AD176" s="1"/>
  <c r="AB176"/>
  <c r="AA179"/>
  <c r="AD179" s="1"/>
  <c r="AB179"/>
  <c r="AA196"/>
  <c r="AB196"/>
  <c r="AB200"/>
  <c r="AA200"/>
  <c r="AD200" s="1"/>
  <c r="AA207"/>
  <c r="AD207" s="1"/>
  <c r="AB207"/>
  <c r="AA223"/>
  <c r="AD223" s="1"/>
  <c r="AB223"/>
  <c r="AA247"/>
  <c r="AD247" s="1"/>
  <c r="AB247"/>
  <c r="AA253"/>
  <c r="AD253" s="1"/>
  <c r="AB253"/>
  <c r="Y256"/>
  <c r="AA276"/>
  <c r="AB276"/>
  <c r="AA288"/>
  <c r="AD288" s="1"/>
  <c r="AB288"/>
  <c r="AA300"/>
  <c r="AB300"/>
  <c r="Y309"/>
  <c r="AA315"/>
  <c r="AD315" s="1"/>
  <c r="AB315"/>
  <c r="Y319"/>
  <c r="AB355"/>
  <c r="AA355"/>
  <c r="AD355" s="1"/>
  <c r="AB380"/>
  <c r="AA380"/>
  <c r="AA389"/>
  <c r="AD389" s="1"/>
  <c r="AB389"/>
  <c r="AB81"/>
  <c r="AC81" s="1"/>
  <c r="AA469"/>
  <c r="AD469" s="1"/>
  <c r="AA46"/>
  <c r="AD46" s="1"/>
  <c r="AC46" s="1"/>
  <c r="AC80"/>
  <c r="AB366"/>
  <c r="AA366"/>
  <c r="AA318"/>
  <c r="AD318" s="1"/>
  <c r="AB318"/>
  <c r="AA89"/>
  <c r="AD89" s="1"/>
  <c r="AB89"/>
  <c r="Y9"/>
  <c r="AA11"/>
  <c r="AD11" s="1"/>
  <c r="AA15"/>
  <c r="AD15" s="1"/>
  <c r="AB15"/>
  <c r="AA19"/>
  <c r="AD19" s="1"/>
  <c r="AB19"/>
  <c r="AA39"/>
  <c r="AD39" s="1"/>
  <c r="AB39"/>
  <c r="AA52"/>
  <c r="AD52" s="1"/>
  <c r="AB52"/>
  <c r="AA55"/>
  <c r="AD55" s="1"/>
  <c r="AB55"/>
  <c r="AA68"/>
  <c r="AD68" s="1"/>
  <c r="AB68"/>
  <c r="AA106"/>
  <c r="AD106" s="1"/>
  <c r="AB106"/>
  <c r="AA119"/>
  <c r="AD119" s="1"/>
  <c r="AB119"/>
  <c r="AB122"/>
  <c r="AA122"/>
  <c r="AA132"/>
  <c r="AD132" s="1"/>
  <c r="AB132"/>
  <c r="AA135"/>
  <c r="AD135" s="1"/>
  <c r="AB135"/>
  <c r="AA143"/>
  <c r="AD143" s="1"/>
  <c r="AB143"/>
  <c r="AA152"/>
  <c r="AD152" s="1"/>
  <c r="AB152"/>
  <c r="AA155"/>
  <c r="AD155" s="1"/>
  <c r="AB155"/>
  <c r="AA164"/>
  <c r="AD164" s="1"/>
  <c r="AB164"/>
  <c r="AA184"/>
  <c r="AD184" s="1"/>
  <c r="AB184"/>
  <c r="AA240"/>
  <c r="AB240"/>
  <c r="AB244"/>
  <c r="AC244" s="1"/>
  <c r="Y260"/>
  <c r="AA269"/>
  <c r="AD269" s="1"/>
  <c r="AB269"/>
  <c r="AB273"/>
  <c r="AA273"/>
  <c r="AD273" s="1"/>
  <c r="AA279"/>
  <c r="AD279" s="1"/>
  <c r="AB279"/>
  <c r="AB295"/>
  <c r="AA295"/>
  <c r="AD295" s="1"/>
  <c r="AA305"/>
  <c r="AB305"/>
  <c r="AA308"/>
  <c r="AD308" s="1"/>
  <c r="AB308"/>
  <c r="Y321"/>
  <c r="AA338"/>
  <c r="AD338" s="1"/>
  <c r="AB338"/>
  <c r="AA340"/>
  <c r="AD340" s="1"/>
  <c r="AB340"/>
  <c r="AB348"/>
  <c r="AA348"/>
  <c r="AD348" s="1"/>
  <c r="AB351"/>
  <c r="AA351"/>
  <c r="AD351" s="1"/>
  <c r="AA372"/>
  <c r="AD372" s="1"/>
  <c r="AB372"/>
  <c r="AA436"/>
  <c r="AD436" s="1"/>
  <c r="AB436"/>
  <c r="AA177"/>
  <c r="AD177" s="1"/>
  <c r="AC177" s="1"/>
  <c r="AB166"/>
  <c r="AC166" s="1"/>
  <c r="AA163"/>
  <c r="AD163" s="1"/>
  <c r="AB23"/>
  <c r="AC23" s="1"/>
  <c r="AB409"/>
  <c r="AC409" s="1"/>
  <c r="AB417"/>
  <c r="AA411"/>
  <c r="AD411" s="1"/>
  <c r="AB411"/>
  <c r="Y468"/>
  <c r="AB287"/>
  <c r="AC287" s="1"/>
  <c r="AB424"/>
  <c r="AC424" s="1"/>
  <c r="AB444"/>
  <c r="AC444" s="1"/>
  <c r="AB480"/>
  <c r="AC480" s="1"/>
  <c r="AB496"/>
  <c r="AC496" s="1"/>
  <c r="AA426"/>
  <c r="AD426" s="1"/>
  <c r="AB426"/>
  <c r="AA446"/>
  <c r="AD446" s="1"/>
  <c r="AB446"/>
  <c r="AA458"/>
  <c r="AB458"/>
  <c r="AA482"/>
  <c r="AB482"/>
  <c r="AA498"/>
  <c r="AB498"/>
  <c r="AB76"/>
  <c r="AC76" s="1"/>
  <c r="AB92"/>
  <c r="AC92" s="1"/>
  <c r="AB112"/>
  <c r="AC112" s="1"/>
  <c r="AB320"/>
  <c r="AC320" s="1"/>
  <c r="AB328"/>
  <c r="AC328" s="1"/>
  <c r="AA84"/>
  <c r="AD84" s="1"/>
  <c r="AB84"/>
  <c r="AA100"/>
  <c r="AD100" s="1"/>
  <c r="AB100"/>
  <c r="AA140"/>
  <c r="AB140"/>
  <c r="AA277"/>
  <c r="AD277" s="1"/>
  <c r="AB277"/>
  <c r="AA281"/>
  <c r="AD281" s="1"/>
  <c r="AB281"/>
  <c r="Y352"/>
  <c r="AC75"/>
  <c r="AC138"/>
  <c r="L47" l="1"/>
  <c r="M441"/>
  <c r="L441"/>
  <c r="AC294"/>
  <c r="AC183"/>
  <c r="M183" s="1"/>
  <c r="AC151"/>
  <c r="AC494"/>
  <c r="AC335"/>
  <c r="AC208"/>
  <c r="L208" s="1"/>
  <c r="AC85"/>
  <c r="M85" s="1"/>
  <c r="AC156"/>
  <c r="L156" s="1"/>
  <c r="AC167"/>
  <c r="M167" s="1"/>
  <c r="AC418"/>
  <c r="M418" s="1"/>
  <c r="E519"/>
  <c r="AC358"/>
  <c r="M358" s="1"/>
  <c r="AC440"/>
  <c r="M440" s="1"/>
  <c r="M169"/>
  <c r="P169" s="1"/>
  <c r="AC162"/>
  <c r="L162" s="1"/>
  <c r="AC384"/>
  <c r="L384" s="1"/>
  <c r="AC456"/>
  <c r="L456" s="1"/>
  <c r="AC443"/>
  <c r="AC431"/>
  <c r="L431" s="1"/>
  <c r="AC455"/>
  <c r="L455" s="1"/>
  <c r="AC425"/>
  <c r="L425" s="1"/>
  <c r="AC390"/>
  <c r="L390" s="1"/>
  <c r="AC412"/>
  <c r="L412" s="1"/>
  <c r="L243"/>
  <c r="M243"/>
  <c r="L502"/>
  <c r="M502"/>
  <c r="L64"/>
  <c r="M64"/>
  <c r="L344"/>
  <c r="M344"/>
  <c r="L302"/>
  <c r="M302"/>
  <c r="L158"/>
  <c r="M158"/>
  <c r="L265"/>
  <c r="M265"/>
  <c r="L222"/>
  <c r="M222"/>
  <c r="L377"/>
  <c r="M377"/>
  <c r="L497"/>
  <c r="M497"/>
  <c r="L75"/>
  <c r="M75"/>
  <c r="L320"/>
  <c r="M320"/>
  <c r="L81"/>
  <c r="M81"/>
  <c r="L167"/>
  <c r="M34"/>
  <c r="L34"/>
  <c r="L354"/>
  <c r="M354"/>
  <c r="L381"/>
  <c r="M381"/>
  <c r="L114"/>
  <c r="M114"/>
  <c r="L453"/>
  <c r="M453"/>
  <c r="L189"/>
  <c r="M189"/>
  <c r="L123"/>
  <c r="M123"/>
  <c r="L187"/>
  <c r="M187"/>
  <c r="L147"/>
  <c r="P147" s="1"/>
  <c r="M147"/>
  <c r="L13"/>
  <c r="M13"/>
  <c r="L50"/>
  <c r="M50"/>
  <c r="L457"/>
  <c r="M457"/>
  <c r="L292"/>
  <c r="M292"/>
  <c r="L328"/>
  <c r="M328"/>
  <c r="L76"/>
  <c r="M76"/>
  <c r="L444"/>
  <c r="M444"/>
  <c r="M211"/>
  <c r="L211"/>
  <c r="L153"/>
  <c r="M153"/>
  <c r="L245"/>
  <c r="M245"/>
  <c r="L115"/>
  <c r="M115"/>
  <c r="L386"/>
  <c r="M386"/>
  <c r="L445"/>
  <c r="M445"/>
  <c r="L282"/>
  <c r="M282"/>
  <c r="L486"/>
  <c r="M486"/>
  <c r="L491"/>
  <c r="M491"/>
  <c r="L465"/>
  <c r="M465"/>
  <c r="L345"/>
  <c r="M345"/>
  <c r="L406"/>
  <c r="M406"/>
  <c r="L334"/>
  <c r="M334"/>
  <c r="L369"/>
  <c r="M369"/>
  <c r="L347"/>
  <c r="M347"/>
  <c r="L494"/>
  <c r="M494"/>
  <c r="L94"/>
  <c r="M94"/>
  <c r="L440"/>
  <c r="L112"/>
  <c r="M112"/>
  <c r="L294"/>
  <c r="M294"/>
  <c r="L496"/>
  <c r="M496"/>
  <c r="L287"/>
  <c r="M287"/>
  <c r="L166"/>
  <c r="M166"/>
  <c r="L80"/>
  <c r="M80"/>
  <c r="L101"/>
  <c r="M101"/>
  <c r="L242"/>
  <c r="M242"/>
  <c r="L327"/>
  <c r="M327"/>
  <c r="L16"/>
  <c r="M16"/>
  <c r="L20"/>
  <c r="M20"/>
  <c r="L257"/>
  <c r="M257"/>
  <c r="L330"/>
  <c r="M330"/>
  <c r="L350"/>
  <c r="M350"/>
  <c r="L117"/>
  <c r="M117"/>
  <c r="L429"/>
  <c r="M429"/>
  <c r="L451"/>
  <c r="M451"/>
  <c r="L297"/>
  <c r="M297"/>
  <c r="L44"/>
  <c r="M44"/>
  <c r="L145"/>
  <c r="M145"/>
  <c r="L45"/>
  <c r="M45"/>
  <c r="L233"/>
  <c r="M233"/>
  <c r="L175"/>
  <c r="M175"/>
  <c r="L405"/>
  <c r="M405"/>
  <c r="L427"/>
  <c r="M427"/>
  <c r="L113"/>
  <c r="M113"/>
  <c r="L485"/>
  <c r="M485"/>
  <c r="L154"/>
  <c r="M154"/>
  <c r="L483"/>
  <c r="M483"/>
  <c r="M159"/>
  <c r="L159"/>
  <c r="AC463"/>
  <c r="AC340"/>
  <c r="AC385"/>
  <c r="L335"/>
  <c r="M335"/>
  <c r="L424"/>
  <c r="M424"/>
  <c r="L391"/>
  <c r="M391"/>
  <c r="L82"/>
  <c r="M82"/>
  <c r="L314"/>
  <c r="M314"/>
  <c r="L306"/>
  <c r="M306"/>
  <c r="L439"/>
  <c r="M439"/>
  <c r="L102"/>
  <c r="M102"/>
  <c r="L53"/>
  <c r="M53"/>
  <c r="L63"/>
  <c r="M63"/>
  <c r="L58"/>
  <c r="M58"/>
  <c r="L449"/>
  <c r="M449"/>
  <c r="L433"/>
  <c r="M433"/>
  <c r="L69"/>
  <c r="M69"/>
  <c r="L383"/>
  <c r="M383"/>
  <c r="L23"/>
  <c r="M23"/>
  <c r="L26"/>
  <c r="M26"/>
  <c r="L407"/>
  <c r="M407"/>
  <c r="L370"/>
  <c r="M370"/>
  <c r="L203"/>
  <c r="M203"/>
  <c r="L91"/>
  <c r="M91"/>
  <c r="L382"/>
  <c r="M382"/>
  <c r="L403"/>
  <c r="M403"/>
  <c r="L87"/>
  <c r="M87"/>
  <c r="L487"/>
  <c r="M487"/>
  <c r="L209"/>
  <c r="M209"/>
  <c r="L473"/>
  <c r="M473"/>
  <c r="L96"/>
  <c r="M96"/>
  <c r="L229"/>
  <c r="M229"/>
  <c r="L138"/>
  <c r="M138"/>
  <c r="L92"/>
  <c r="M92"/>
  <c r="L480"/>
  <c r="M480"/>
  <c r="L31"/>
  <c r="M31"/>
  <c r="L409"/>
  <c r="M409"/>
  <c r="L177"/>
  <c r="M177"/>
  <c r="L244"/>
  <c r="M244"/>
  <c r="L46"/>
  <c r="M46"/>
  <c r="L258"/>
  <c r="M258"/>
  <c r="M232"/>
  <c r="L232"/>
  <c r="L22"/>
  <c r="M22"/>
  <c r="L464"/>
  <c r="M464"/>
  <c r="L61"/>
  <c r="M61"/>
  <c r="L95"/>
  <c r="M95"/>
  <c r="L501"/>
  <c r="M501"/>
  <c r="L326"/>
  <c r="M326"/>
  <c r="L227"/>
  <c r="M227"/>
  <c r="L359"/>
  <c r="M359"/>
  <c r="L262"/>
  <c r="M262"/>
  <c r="L49"/>
  <c r="M49"/>
  <c r="L59"/>
  <c r="M59"/>
  <c r="L408"/>
  <c r="M408"/>
  <c r="L25"/>
  <c r="M25"/>
  <c r="L74"/>
  <c r="M74"/>
  <c r="L48"/>
  <c r="M48"/>
  <c r="L263"/>
  <c r="M263"/>
  <c r="L322"/>
  <c r="M322"/>
  <c r="L178"/>
  <c r="M178"/>
  <c r="L17"/>
  <c r="M17"/>
  <c r="L267"/>
  <c r="M267"/>
  <c r="L195"/>
  <c r="M195"/>
  <c r="AC432"/>
  <c r="AC316"/>
  <c r="AC65"/>
  <c r="AC173"/>
  <c r="AC219"/>
  <c r="AC221"/>
  <c r="AC284"/>
  <c r="AC461"/>
  <c r="AC131"/>
  <c r="AC460"/>
  <c r="AC188"/>
  <c r="AC414"/>
  <c r="AC450"/>
  <c r="AC148"/>
  <c r="AC194"/>
  <c r="AC72"/>
  <c r="AC489"/>
  <c r="AC215"/>
  <c r="AC476"/>
  <c r="AC298"/>
  <c r="AC478"/>
  <c r="AC430"/>
  <c r="AC477"/>
  <c r="AC296"/>
  <c r="AC428"/>
  <c r="AC367"/>
  <c r="AC10"/>
  <c r="AC224"/>
  <c r="AC134"/>
  <c r="AC149"/>
  <c r="AC375"/>
  <c r="AC503"/>
  <c r="AC35"/>
  <c r="AC12"/>
  <c r="AC51"/>
  <c r="AC225"/>
  <c r="AC342"/>
  <c r="AC273"/>
  <c r="AC155"/>
  <c r="AC143"/>
  <c r="AC52"/>
  <c r="AC142"/>
  <c r="AC467"/>
  <c r="AC472"/>
  <c r="AC452"/>
  <c r="AC71"/>
  <c r="AC239"/>
  <c r="AC111"/>
  <c r="AC280"/>
  <c r="AC475"/>
  <c r="AC181"/>
  <c r="AC268"/>
  <c r="AC318"/>
  <c r="AC70"/>
  <c r="AC38"/>
  <c r="AC361"/>
  <c r="AC329"/>
  <c r="AC103"/>
  <c r="AC259"/>
  <c r="AC56"/>
  <c r="AC30"/>
  <c r="AC121"/>
  <c r="AC29"/>
  <c r="AC246"/>
  <c r="AC86"/>
  <c r="AC193"/>
  <c r="AC150"/>
  <c r="AC136"/>
  <c r="AC400"/>
  <c r="AC128"/>
  <c r="AC67"/>
  <c r="AC470"/>
  <c r="AC98"/>
  <c r="AC41"/>
  <c r="AC333"/>
  <c r="AC125"/>
  <c r="AC317"/>
  <c r="AC474"/>
  <c r="AC289"/>
  <c r="AC124"/>
  <c r="AC27"/>
  <c r="AC32"/>
  <c r="AC499"/>
  <c r="AC269"/>
  <c r="AC164"/>
  <c r="AC171"/>
  <c r="AC141"/>
  <c r="AC360"/>
  <c r="AC332"/>
  <c r="AC236"/>
  <c r="AC78"/>
  <c r="AC129"/>
  <c r="AC105"/>
  <c r="AC286"/>
  <c r="AC270"/>
  <c r="AC250"/>
  <c r="AC241"/>
  <c r="AC447"/>
  <c r="AC213"/>
  <c r="AC198"/>
  <c r="AC73"/>
  <c r="AC365"/>
  <c r="AC37"/>
  <c r="AC421"/>
  <c r="AC293"/>
  <c r="AC402"/>
  <c r="AC182"/>
  <c r="AC230"/>
  <c r="AC157"/>
  <c r="AC234"/>
  <c r="AC33"/>
  <c r="AC205"/>
  <c r="AA174"/>
  <c r="AD174" s="1"/>
  <c r="AB174"/>
  <c r="AC206"/>
  <c r="AC336"/>
  <c r="AC261"/>
  <c r="AC202"/>
  <c r="AC423"/>
  <c r="AC18"/>
  <c r="AC118"/>
  <c r="AC107"/>
  <c r="AC218"/>
  <c r="AC343"/>
  <c r="AC285"/>
  <c r="AC338"/>
  <c r="AC416"/>
  <c r="AC417"/>
  <c r="AC404"/>
  <c r="AC301"/>
  <c r="AC160"/>
  <c r="AC459"/>
  <c r="AC493"/>
  <c r="AC437"/>
  <c r="AC413"/>
  <c r="AC388"/>
  <c r="AC274"/>
  <c r="AC462"/>
  <c r="AC374"/>
  <c r="AD290"/>
  <c r="AC290" s="1"/>
  <c r="AC77"/>
  <c r="AC97"/>
  <c r="AC237"/>
  <c r="AC471"/>
  <c r="AC120"/>
  <c r="AC214"/>
  <c r="AC469"/>
  <c r="AC216"/>
  <c r="AC446"/>
  <c r="AC135"/>
  <c r="AC435"/>
  <c r="AC420"/>
  <c r="AC248"/>
  <c r="AC277"/>
  <c r="AC100"/>
  <c r="AC401"/>
  <c r="AC271"/>
  <c r="AC410"/>
  <c r="AC389"/>
  <c r="AC355"/>
  <c r="AC315"/>
  <c r="AC21"/>
  <c r="AC180"/>
  <c r="AC144"/>
  <c r="AC252"/>
  <c r="AC220"/>
  <c r="AC66"/>
  <c r="AC291"/>
  <c r="AC353"/>
  <c r="AC278"/>
  <c r="AC238"/>
  <c r="AC127"/>
  <c r="AC481"/>
  <c r="AC479"/>
  <c r="AA387"/>
  <c r="AD387" s="1"/>
  <c r="AB387"/>
  <c r="AD165"/>
  <c r="AC165" s="1"/>
  <c r="AA254"/>
  <c r="AD254" s="1"/>
  <c r="AB254"/>
  <c r="AC190"/>
  <c r="AD500"/>
  <c r="AC500" s="1"/>
  <c r="AA201"/>
  <c r="AD201" s="1"/>
  <c r="AB201"/>
  <c r="AB231"/>
  <c r="AA231"/>
  <c r="AD231" s="1"/>
  <c r="AC436"/>
  <c r="AC132"/>
  <c r="AC339"/>
  <c r="AC172"/>
  <c r="AC454"/>
  <c r="AC356"/>
  <c r="AC217"/>
  <c r="AC438"/>
  <c r="AC378"/>
  <c r="AC368"/>
  <c r="AC192"/>
  <c r="AC93"/>
  <c r="AA36"/>
  <c r="AB36"/>
  <c r="AA88"/>
  <c r="AD88" s="1"/>
  <c r="AB88"/>
  <c r="AD484"/>
  <c r="AC484" s="1"/>
  <c r="AC43"/>
  <c r="AC379"/>
  <c r="AC288"/>
  <c r="AC130"/>
  <c r="AC42"/>
  <c r="AC109"/>
  <c r="AC304"/>
  <c r="AC275"/>
  <c r="AC448"/>
  <c r="AC373"/>
  <c r="AC488"/>
  <c r="AC197"/>
  <c r="AC199"/>
  <c r="AC434"/>
  <c r="AC364"/>
  <c r="AC170"/>
  <c r="AD371"/>
  <c r="AC371" s="1"/>
  <c r="AB362"/>
  <c r="AA362"/>
  <c r="AD362" s="1"/>
  <c r="AB191"/>
  <c r="AA191"/>
  <c r="AC363"/>
  <c r="AC137"/>
  <c r="AC281"/>
  <c r="AC84"/>
  <c r="AC311"/>
  <c r="AC251"/>
  <c r="AC68"/>
  <c r="AC39"/>
  <c r="AC11"/>
  <c r="AC62"/>
  <c r="AC349"/>
  <c r="AC341"/>
  <c r="AC139"/>
  <c r="AC108"/>
  <c r="AC495"/>
  <c r="AC442"/>
  <c r="AC357"/>
  <c r="AC79"/>
  <c r="AC283"/>
  <c r="AC8"/>
  <c r="AD482"/>
  <c r="AC482" s="1"/>
  <c r="AD458"/>
  <c r="AC458" s="1"/>
  <c r="AA468"/>
  <c r="AD468" s="1"/>
  <c r="AB468"/>
  <c r="AD240"/>
  <c r="AC240" s="1"/>
  <c r="AD122"/>
  <c r="AC122" s="1"/>
  <c r="AD380"/>
  <c r="AC380" s="1"/>
  <c r="AB256"/>
  <c r="AA256"/>
  <c r="AD256" s="1"/>
  <c r="AD161"/>
  <c r="AC161" s="1"/>
  <c r="AB303"/>
  <c r="AA303"/>
  <c r="AD303" s="1"/>
  <c r="AA90"/>
  <c r="AD90" s="1"/>
  <c r="AB90"/>
  <c r="AA352"/>
  <c r="AB352"/>
  <c r="AB260"/>
  <c r="AA260"/>
  <c r="AD366"/>
  <c r="AC366" s="1"/>
  <c r="AA309"/>
  <c r="AB309"/>
  <c r="AD276"/>
  <c r="AC276" s="1"/>
  <c r="AD490"/>
  <c r="AC490" s="1"/>
  <c r="AD99"/>
  <c r="AC99" s="1"/>
  <c r="AA466"/>
  <c r="AB466"/>
  <c r="AB210"/>
  <c r="AA210"/>
  <c r="AC426"/>
  <c r="AC411"/>
  <c r="AC372"/>
  <c r="AC351"/>
  <c r="AC308"/>
  <c r="AC295"/>
  <c r="AC152"/>
  <c r="AC119"/>
  <c r="AC55"/>
  <c r="AC15"/>
  <c r="AC89"/>
  <c r="AC253"/>
  <c r="AC223"/>
  <c r="AC200"/>
  <c r="AC179"/>
  <c r="AC104"/>
  <c r="AC272"/>
  <c r="AC228"/>
  <c r="AC60"/>
  <c r="AC415"/>
  <c r="AC255"/>
  <c r="AC235"/>
  <c r="AC186"/>
  <c r="AD140"/>
  <c r="AC140" s="1"/>
  <c r="AD498"/>
  <c r="AC498" s="1"/>
  <c r="AB319"/>
  <c r="AA319"/>
  <c r="AD319" s="1"/>
  <c r="AD196"/>
  <c r="AC196" s="1"/>
  <c r="AA24"/>
  <c r="AD24" s="1"/>
  <c r="AB24"/>
  <c r="AB376"/>
  <c r="AA376"/>
  <c r="AD376" s="1"/>
  <c r="AD307"/>
  <c r="AC307" s="1"/>
  <c r="AD212"/>
  <c r="AC212" s="1"/>
  <c r="AB133"/>
  <c r="AA133"/>
  <c r="AD133" s="1"/>
  <c r="AA419"/>
  <c r="AD419" s="1"/>
  <c r="AB419"/>
  <c r="AA313"/>
  <c r="AD313" s="1"/>
  <c r="AB313"/>
  <c r="AB226"/>
  <c r="AA226"/>
  <c r="AD226" s="1"/>
  <c r="AA204"/>
  <c r="AD204" s="1"/>
  <c r="AB204"/>
  <c r="AD54"/>
  <c r="AC54" s="1"/>
  <c r="AC266"/>
  <c r="AC163"/>
  <c r="AC310"/>
  <c r="AA321"/>
  <c r="AB321"/>
  <c r="AD305"/>
  <c r="AC305" s="1"/>
  <c r="AA9"/>
  <c r="AB9"/>
  <c r="AD300"/>
  <c r="AC300" s="1"/>
  <c r="AB110"/>
  <c r="AA110"/>
  <c r="AA185"/>
  <c r="AB185"/>
  <c r="AA40"/>
  <c r="AB40"/>
  <c r="AA331"/>
  <c r="AB331"/>
  <c r="AD264"/>
  <c r="AC264" s="1"/>
  <c r="AD83"/>
  <c r="AC83" s="1"/>
  <c r="AA28"/>
  <c r="AD28" s="1"/>
  <c r="AB28"/>
  <c r="AC348"/>
  <c r="AC279"/>
  <c r="AC184"/>
  <c r="AC106"/>
  <c r="AC19"/>
  <c r="AC247"/>
  <c r="AC207"/>
  <c r="AC176"/>
  <c r="AC146"/>
  <c r="AC346"/>
  <c r="AC312"/>
  <c r="AC168"/>
  <c r="AC116"/>
  <c r="AC14"/>
  <c r="AC337"/>
  <c r="L183" l="1"/>
  <c r="M156"/>
  <c r="L442"/>
  <c r="M442"/>
  <c r="M443"/>
  <c r="L443"/>
  <c r="L418"/>
  <c r="M208"/>
  <c r="P491"/>
  <c r="P245"/>
  <c r="P76"/>
  <c r="P81"/>
  <c r="L85"/>
  <c r="P85" s="1"/>
  <c r="P203"/>
  <c r="L358"/>
  <c r="P195"/>
  <c r="P25"/>
  <c r="P92"/>
  <c r="P91"/>
  <c r="P391"/>
  <c r="P80"/>
  <c r="P294"/>
  <c r="P354"/>
  <c r="M431"/>
  <c r="M384"/>
  <c r="M455"/>
  <c r="M412"/>
  <c r="P412" s="1"/>
  <c r="M162"/>
  <c r="M425"/>
  <c r="P440"/>
  <c r="M390"/>
  <c r="M456"/>
  <c r="L300"/>
  <c r="M300"/>
  <c r="L196"/>
  <c r="M196"/>
  <c r="L415"/>
  <c r="M415"/>
  <c r="M253"/>
  <c r="L253"/>
  <c r="L351"/>
  <c r="M351"/>
  <c r="L39"/>
  <c r="M39"/>
  <c r="L371"/>
  <c r="M371"/>
  <c r="L197"/>
  <c r="M197"/>
  <c r="L42"/>
  <c r="M42"/>
  <c r="L379"/>
  <c r="M379"/>
  <c r="L192"/>
  <c r="M192"/>
  <c r="L339"/>
  <c r="M339"/>
  <c r="L190"/>
  <c r="M190"/>
  <c r="L291"/>
  <c r="M291"/>
  <c r="L355"/>
  <c r="M355"/>
  <c r="L420"/>
  <c r="M420"/>
  <c r="L290"/>
  <c r="M290"/>
  <c r="L459"/>
  <c r="M459"/>
  <c r="L343"/>
  <c r="M343"/>
  <c r="L336"/>
  <c r="M336"/>
  <c r="L157"/>
  <c r="M157"/>
  <c r="L73"/>
  <c r="M73"/>
  <c r="L105"/>
  <c r="M105"/>
  <c r="L332"/>
  <c r="M332"/>
  <c r="L27"/>
  <c r="M27"/>
  <c r="L98"/>
  <c r="M98"/>
  <c r="L86"/>
  <c r="M86"/>
  <c r="L103"/>
  <c r="M103"/>
  <c r="L475"/>
  <c r="M475"/>
  <c r="L142"/>
  <c r="M142"/>
  <c r="L12"/>
  <c r="M12"/>
  <c r="L296"/>
  <c r="M296"/>
  <c r="M72"/>
  <c r="L72"/>
  <c r="L461"/>
  <c r="M461"/>
  <c r="L316"/>
  <c r="M316"/>
  <c r="M116"/>
  <c r="L116"/>
  <c r="L19"/>
  <c r="M19"/>
  <c r="L348"/>
  <c r="M348"/>
  <c r="L54"/>
  <c r="M54"/>
  <c r="L307"/>
  <c r="M307"/>
  <c r="L498"/>
  <c r="M498"/>
  <c r="L272"/>
  <c r="M272"/>
  <c r="L55"/>
  <c r="M55"/>
  <c r="L426"/>
  <c r="M426"/>
  <c r="L482"/>
  <c r="M482"/>
  <c r="L139"/>
  <c r="M139"/>
  <c r="L311"/>
  <c r="M311"/>
  <c r="L448"/>
  <c r="M448"/>
  <c r="L93"/>
  <c r="M93"/>
  <c r="L353"/>
  <c r="M353"/>
  <c r="L315"/>
  <c r="M315"/>
  <c r="L248"/>
  <c r="P248" s="1"/>
  <c r="M248"/>
  <c r="L120"/>
  <c r="M120"/>
  <c r="L404"/>
  <c r="M404"/>
  <c r="L118"/>
  <c r="M118"/>
  <c r="L261"/>
  <c r="M261"/>
  <c r="L234"/>
  <c r="M234"/>
  <c r="L365"/>
  <c r="M365"/>
  <c r="L286"/>
  <c r="M286"/>
  <c r="L171"/>
  <c r="M171"/>
  <c r="L474"/>
  <c r="M474"/>
  <c r="L128"/>
  <c r="M128"/>
  <c r="L29"/>
  <c r="M29"/>
  <c r="L38"/>
  <c r="M38"/>
  <c r="L239"/>
  <c r="M239"/>
  <c r="L155"/>
  <c r="M155"/>
  <c r="L428"/>
  <c r="M428"/>
  <c r="L489"/>
  <c r="M489"/>
  <c r="L131"/>
  <c r="M131"/>
  <c r="L337"/>
  <c r="M337"/>
  <c r="L312"/>
  <c r="M312"/>
  <c r="L207"/>
  <c r="M207"/>
  <c r="L184"/>
  <c r="M184"/>
  <c r="L186"/>
  <c r="M186"/>
  <c r="M60"/>
  <c r="L60"/>
  <c r="L179"/>
  <c r="M179"/>
  <c r="L89"/>
  <c r="M89"/>
  <c r="L152"/>
  <c r="M152"/>
  <c r="L490"/>
  <c r="M490"/>
  <c r="L366"/>
  <c r="M366"/>
  <c r="L380"/>
  <c r="M380"/>
  <c r="L283"/>
  <c r="M283"/>
  <c r="L495"/>
  <c r="M495"/>
  <c r="L349"/>
  <c r="M349"/>
  <c r="L68"/>
  <c r="M68"/>
  <c r="L281"/>
  <c r="M281"/>
  <c r="L364"/>
  <c r="M364"/>
  <c r="L488"/>
  <c r="M488"/>
  <c r="L304"/>
  <c r="M304"/>
  <c r="L130"/>
  <c r="M130"/>
  <c r="L43"/>
  <c r="M43"/>
  <c r="L368"/>
  <c r="M368"/>
  <c r="L356"/>
  <c r="M356"/>
  <c r="L132"/>
  <c r="M132"/>
  <c r="L238"/>
  <c r="M238"/>
  <c r="L66"/>
  <c r="M66"/>
  <c r="L180"/>
  <c r="M180"/>
  <c r="L389"/>
  <c r="M389"/>
  <c r="L100"/>
  <c r="M100"/>
  <c r="L435"/>
  <c r="M435"/>
  <c r="L237"/>
  <c r="M237"/>
  <c r="L413"/>
  <c r="M413"/>
  <c r="L160"/>
  <c r="M160"/>
  <c r="L416"/>
  <c r="M416"/>
  <c r="L218"/>
  <c r="M218"/>
  <c r="L423"/>
  <c r="M423"/>
  <c r="L206"/>
  <c r="M206"/>
  <c r="L230"/>
  <c r="M230"/>
  <c r="L421"/>
  <c r="M421"/>
  <c r="L198"/>
  <c r="M198"/>
  <c r="L250"/>
  <c r="M250"/>
  <c r="L129"/>
  <c r="M129"/>
  <c r="L360"/>
  <c r="M360"/>
  <c r="L269"/>
  <c r="M269"/>
  <c r="L124"/>
  <c r="M124"/>
  <c r="L125"/>
  <c r="M125"/>
  <c r="L470"/>
  <c r="M470"/>
  <c r="L136"/>
  <c r="M136"/>
  <c r="L246"/>
  <c r="M246"/>
  <c r="L30"/>
  <c r="M30"/>
  <c r="L329"/>
  <c r="M329"/>
  <c r="L318"/>
  <c r="M318"/>
  <c r="L280"/>
  <c r="M280"/>
  <c r="L452"/>
  <c r="M452"/>
  <c r="L52"/>
  <c r="M52"/>
  <c r="L342"/>
  <c r="M342"/>
  <c r="L35"/>
  <c r="M35"/>
  <c r="L10"/>
  <c r="M10"/>
  <c r="L477"/>
  <c r="M477"/>
  <c r="L476"/>
  <c r="M476"/>
  <c r="L194"/>
  <c r="P194" s="1"/>
  <c r="M194"/>
  <c r="L188"/>
  <c r="M188"/>
  <c r="L284"/>
  <c r="M284"/>
  <c r="L432"/>
  <c r="M432"/>
  <c r="L463"/>
  <c r="M463"/>
  <c r="P95"/>
  <c r="P138"/>
  <c r="P96"/>
  <c r="P87"/>
  <c r="P82"/>
  <c r="P483"/>
  <c r="P485"/>
  <c r="P112"/>
  <c r="P94"/>
  <c r="P465"/>
  <c r="P445"/>
  <c r="P444"/>
  <c r="P75"/>
  <c r="P265"/>
  <c r="L168"/>
  <c r="M168"/>
  <c r="L106"/>
  <c r="M106"/>
  <c r="L310"/>
  <c r="M310"/>
  <c r="L140"/>
  <c r="M140"/>
  <c r="L104"/>
  <c r="M104"/>
  <c r="L119"/>
  <c r="M119"/>
  <c r="L99"/>
  <c r="M99"/>
  <c r="L8"/>
  <c r="M8"/>
  <c r="L341"/>
  <c r="M341"/>
  <c r="L84"/>
  <c r="M84"/>
  <c r="L170"/>
  <c r="M170"/>
  <c r="L275"/>
  <c r="M275"/>
  <c r="L217"/>
  <c r="M217"/>
  <c r="L144"/>
  <c r="M144"/>
  <c r="L401"/>
  <c r="M401"/>
  <c r="L216"/>
  <c r="M216"/>
  <c r="L471"/>
  <c r="M471"/>
  <c r="L388"/>
  <c r="M388"/>
  <c r="L417"/>
  <c r="M417"/>
  <c r="L18"/>
  <c r="M18"/>
  <c r="L205"/>
  <c r="M205"/>
  <c r="L293"/>
  <c r="M293"/>
  <c r="L241"/>
  <c r="M241"/>
  <c r="L317"/>
  <c r="M317"/>
  <c r="M400"/>
  <c r="L400"/>
  <c r="L121"/>
  <c r="M121"/>
  <c r="L70"/>
  <c r="M70"/>
  <c r="L71"/>
  <c r="M71"/>
  <c r="L414"/>
  <c r="M414"/>
  <c r="L173"/>
  <c r="M173"/>
  <c r="L340"/>
  <c r="M340"/>
  <c r="M146"/>
  <c r="L146"/>
  <c r="L264"/>
  <c r="M264"/>
  <c r="M305"/>
  <c r="L305"/>
  <c r="L255"/>
  <c r="M255"/>
  <c r="M223"/>
  <c r="L223"/>
  <c r="L308"/>
  <c r="M308"/>
  <c r="L240"/>
  <c r="M240"/>
  <c r="L357"/>
  <c r="M357"/>
  <c r="L11"/>
  <c r="M11"/>
  <c r="L363"/>
  <c r="M363"/>
  <c r="L199"/>
  <c r="M199"/>
  <c r="L109"/>
  <c r="M109"/>
  <c r="L438"/>
  <c r="M438"/>
  <c r="L172"/>
  <c r="M172"/>
  <c r="L500"/>
  <c r="M500"/>
  <c r="L481"/>
  <c r="M481"/>
  <c r="L252"/>
  <c r="M252"/>
  <c r="L271"/>
  <c r="M271"/>
  <c r="L446"/>
  <c r="M446"/>
  <c r="L77"/>
  <c r="M77"/>
  <c r="L493"/>
  <c r="M493"/>
  <c r="L285"/>
  <c r="M285"/>
  <c r="L402"/>
  <c r="M402"/>
  <c r="L447"/>
  <c r="M447"/>
  <c r="L236"/>
  <c r="M236"/>
  <c r="L32"/>
  <c r="M32"/>
  <c r="L41"/>
  <c r="M41"/>
  <c r="L193"/>
  <c r="M193"/>
  <c r="L259"/>
  <c r="M259"/>
  <c r="L181"/>
  <c r="M181"/>
  <c r="L467"/>
  <c r="M467"/>
  <c r="L51"/>
  <c r="M51"/>
  <c r="L134"/>
  <c r="M134"/>
  <c r="L478"/>
  <c r="M478"/>
  <c r="L450"/>
  <c r="M450"/>
  <c r="L219"/>
  <c r="M219"/>
  <c r="L65"/>
  <c r="M65"/>
  <c r="L385"/>
  <c r="M385"/>
  <c r="L14"/>
  <c r="M14"/>
  <c r="L346"/>
  <c r="M346"/>
  <c r="L247"/>
  <c r="M247"/>
  <c r="L279"/>
  <c r="M279"/>
  <c r="L83"/>
  <c r="M83"/>
  <c r="L266"/>
  <c r="M266"/>
  <c r="L212"/>
  <c r="M212"/>
  <c r="L235"/>
  <c r="M235"/>
  <c r="L228"/>
  <c r="M228"/>
  <c r="L200"/>
  <c r="P200" s="1"/>
  <c r="M200"/>
  <c r="L15"/>
  <c r="M15"/>
  <c r="M295"/>
  <c r="L295"/>
  <c r="L411"/>
  <c r="M411"/>
  <c r="L276"/>
  <c r="M276"/>
  <c r="L161"/>
  <c r="M161"/>
  <c r="L122"/>
  <c r="M122"/>
  <c r="L458"/>
  <c r="M458"/>
  <c r="L79"/>
  <c r="M79"/>
  <c r="L108"/>
  <c r="M108"/>
  <c r="L62"/>
  <c r="M62"/>
  <c r="L251"/>
  <c r="M251"/>
  <c r="L137"/>
  <c r="M137"/>
  <c r="L434"/>
  <c r="M434"/>
  <c r="L288"/>
  <c r="M288"/>
  <c r="L484"/>
  <c r="M484"/>
  <c r="L378"/>
  <c r="M378"/>
  <c r="L454"/>
  <c r="M454"/>
  <c r="L436"/>
  <c r="M436"/>
  <c r="L479"/>
  <c r="M479"/>
  <c r="L278"/>
  <c r="M278"/>
  <c r="L220"/>
  <c r="M220"/>
  <c r="L21"/>
  <c r="M21"/>
  <c r="L410"/>
  <c r="M410"/>
  <c r="L277"/>
  <c r="M277"/>
  <c r="L135"/>
  <c r="M135"/>
  <c r="L214"/>
  <c r="M214"/>
  <c r="L97"/>
  <c r="M97"/>
  <c r="L462"/>
  <c r="M462"/>
  <c r="L437"/>
  <c r="M437"/>
  <c r="L301"/>
  <c r="M301"/>
  <c r="L338"/>
  <c r="M338"/>
  <c r="L107"/>
  <c r="M107"/>
  <c r="L202"/>
  <c r="M202"/>
  <c r="L182"/>
  <c r="M182"/>
  <c r="L37"/>
  <c r="M37"/>
  <c r="L213"/>
  <c r="M213"/>
  <c r="L270"/>
  <c r="M270"/>
  <c r="L78"/>
  <c r="M78"/>
  <c r="L141"/>
  <c r="M141"/>
  <c r="L499"/>
  <c r="M499"/>
  <c r="L289"/>
  <c r="M289"/>
  <c r="L333"/>
  <c r="M333"/>
  <c r="L67"/>
  <c r="M67"/>
  <c r="L150"/>
  <c r="M150"/>
  <c r="L361"/>
  <c r="M361"/>
  <c r="L268"/>
  <c r="M268"/>
  <c r="L111"/>
  <c r="M111"/>
  <c r="L472"/>
  <c r="M472"/>
  <c r="L143"/>
  <c r="M143"/>
  <c r="L225"/>
  <c r="M225"/>
  <c r="L503"/>
  <c r="M503"/>
  <c r="L149"/>
  <c r="M149"/>
  <c r="L367"/>
  <c r="M367"/>
  <c r="L430"/>
  <c r="M430"/>
  <c r="L215"/>
  <c r="M215"/>
  <c r="L148"/>
  <c r="M148"/>
  <c r="L460"/>
  <c r="M460"/>
  <c r="L221"/>
  <c r="M221"/>
  <c r="AC256"/>
  <c r="AC204"/>
  <c r="AC133"/>
  <c r="AC376"/>
  <c r="AC174"/>
  <c r="AC468"/>
  <c r="AD191"/>
  <c r="AC191" s="1"/>
  <c r="AC226"/>
  <c r="AC254"/>
  <c r="AC231"/>
  <c r="AC387"/>
  <c r="AC362"/>
  <c r="AD36"/>
  <c r="AC36" s="1"/>
  <c r="AC303"/>
  <c r="AC88"/>
  <c r="AC201"/>
  <c r="AD110"/>
  <c r="AC110" s="1"/>
  <c r="AD466"/>
  <c r="AC466" s="1"/>
  <c r="AD309"/>
  <c r="AC309" s="1"/>
  <c r="AD40"/>
  <c r="AC40" s="1"/>
  <c r="AD260"/>
  <c r="AC260" s="1"/>
  <c r="AC319"/>
  <c r="AD352"/>
  <c r="AC352" s="1"/>
  <c r="AC24"/>
  <c r="AC419"/>
  <c r="AD331"/>
  <c r="AC331" s="1"/>
  <c r="AD185"/>
  <c r="AC185" s="1"/>
  <c r="AD9"/>
  <c r="AC9" s="1"/>
  <c r="AD321"/>
  <c r="AC321" s="1"/>
  <c r="AD210"/>
  <c r="AC210" s="1"/>
  <c r="AC90"/>
  <c r="AC313"/>
  <c r="AC28"/>
  <c r="P136" l="1"/>
  <c r="P125"/>
  <c r="P416"/>
  <c r="P132"/>
  <c r="P448"/>
  <c r="P139"/>
  <c r="P426"/>
  <c r="P142"/>
  <c r="P103"/>
  <c r="P420"/>
  <c r="P143"/>
  <c r="P111"/>
  <c r="P141"/>
  <c r="P202"/>
  <c r="P135"/>
  <c r="P484"/>
  <c r="P108"/>
  <c r="P15"/>
  <c r="P83"/>
  <c r="P11"/>
  <c r="P84"/>
  <c r="P140"/>
  <c r="P106"/>
  <c r="P400"/>
  <c r="P458"/>
  <c r="P411"/>
  <c r="P446"/>
  <c r="M9"/>
  <c r="L9"/>
  <c r="L40"/>
  <c r="M40"/>
  <c r="L362"/>
  <c r="M362"/>
  <c r="L376"/>
  <c r="M376"/>
  <c r="L321"/>
  <c r="M321"/>
  <c r="L419"/>
  <c r="M419"/>
  <c r="L110"/>
  <c r="M110"/>
  <c r="L254"/>
  <c r="M254"/>
  <c r="L256"/>
  <c r="M256"/>
  <c r="L28"/>
  <c r="M28"/>
  <c r="L331"/>
  <c r="M331"/>
  <c r="L319"/>
  <c r="M319"/>
  <c r="L466"/>
  <c r="M466"/>
  <c r="L303"/>
  <c r="M303"/>
  <c r="L231"/>
  <c r="M231"/>
  <c r="L468"/>
  <c r="M468"/>
  <c r="L204"/>
  <c r="M204"/>
  <c r="P223"/>
  <c r="P421"/>
  <c r="P206"/>
  <c r="P490"/>
  <c r="P89"/>
  <c r="P131"/>
  <c r="P93"/>
  <c r="P482"/>
  <c r="P86"/>
  <c r="P105"/>
  <c r="P196"/>
  <c r="L90"/>
  <c r="M90"/>
  <c r="L24"/>
  <c r="M24"/>
  <c r="L201"/>
  <c r="M201"/>
  <c r="L226"/>
  <c r="M226"/>
  <c r="L313"/>
  <c r="M313"/>
  <c r="L260"/>
  <c r="M260"/>
  <c r="L36"/>
  <c r="M36"/>
  <c r="L174"/>
  <c r="M174"/>
  <c r="L210"/>
  <c r="M210"/>
  <c r="L185"/>
  <c r="M185"/>
  <c r="L352"/>
  <c r="M352"/>
  <c r="L309"/>
  <c r="M309"/>
  <c r="L88"/>
  <c r="M88"/>
  <c r="L387"/>
  <c r="M387"/>
  <c r="L191"/>
  <c r="M191"/>
  <c r="L133"/>
  <c r="M133"/>
  <c r="P78"/>
  <c r="P107"/>
  <c r="P137"/>
  <c r="P79"/>
  <c r="P266"/>
  <c r="P447"/>
  <c r="P77"/>
  <c r="P109"/>
  <c r="P205"/>
  <c r="P401"/>
  <c r="P104"/>
  <c r="L151" i="6"/>
  <c r="G219" s="1"/>
  <c r="G223" s="1"/>
  <c r="P191" i="2" l="1"/>
  <c r="P88"/>
  <c r="P201"/>
  <c r="P90"/>
  <c r="P204"/>
  <c r="P231"/>
  <c r="P110"/>
  <c r="P419"/>
  <c r="P387"/>
  <c r="P24"/>
</calcChain>
</file>

<file path=xl/sharedStrings.xml><?xml version="1.0" encoding="utf-8"?>
<sst xmlns="http://schemas.openxmlformats.org/spreadsheetml/2006/main" count="2818" uniqueCount="554">
  <si>
    <t>No.</t>
  </si>
  <si>
    <t>District</t>
  </si>
  <si>
    <t>Structure No.</t>
  </si>
  <si>
    <t>Bridge / River Name</t>
  </si>
  <si>
    <t>Structural System</t>
  </si>
  <si>
    <t>Span no.</t>
  </si>
  <si>
    <t>ELR-LTAL</t>
  </si>
  <si>
    <t>ELR-SV Units</t>
  </si>
  <si>
    <t>Axial / Moment</t>
  </si>
  <si>
    <t>Shear</t>
  </si>
  <si>
    <t>ANC</t>
  </si>
  <si>
    <t>SG</t>
  </si>
  <si>
    <t>PG</t>
  </si>
  <si>
    <t>PG/PG</t>
  </si>
  <si>
    <t>N/S</t>
  </si>
  <si>
    <t>SG/SG (CONT)</t>
  </si>
  <si>
    <t>SG/SG/SG</t>
  </si>
  <si>
    <t>PG/PG/PG</t>
  </si>
  <si>
    <t>SG/SG/SG (CONT)</t>
  </si>
  <si>
    <t>RC/RC/RC</t>
  </si>
  <si>
    <t>TR</t>
  </si>
  <si>
    <t>FR</t>
  </si>
  <si>
    <t>SG/SG</t>
  </si>
  <si>
    <t>Location</t>
  </si>
  <si>
    <t>WRO Schedule</t>
  </si>
  <si>
    <t>STUDY OF BRIDGE CAPACITY ON FEDERAL ROUTES IN SABAH, SARAWAK AND LABUAN FOR COMPLIANCE WITH WEIGHT RESTRICTION (FEDERAL ROADS) (AMENDMENT) ORDER 2003</t>
  </si>
  <si>
    <t>Task iv - Identify and prioritise Federal Routes for upgrading to List I of the Second Schedule of WRO 2003</t>
  </si>
  <si>
    <t>LUNDU</t>
  </si>
  <si>
    <t>FQA01/003/15</t>
  </si>
  <si>
    <t>SG. SEBAT</t>
  </si>
  <si>
    <t>FQA01/005/43</t>
  </si>
  <si>
    <t>SG. TEMBAGA</t>
  </si>
  <si>
    <t>FQA01/005/93</t>
  </si>
  <si>
    <t>SG. SEMATAN</t>
  </si>
  <si>
    <t>FQA01/008/60</t>
  </si>
  <si>
    <t>SG. KABON</t>
  </si>
  <si>
    <t>FQA01/009/10</t>
  </si>
  <si>
    <t>SG.SEBAKO BESAR</t>
  </si>
  <si>
    <t>FQA01/010/95</t>
  </si>
  <si>
    <t>SG. SERAYAN BESAR</t>
  </si>
  <si>
    <t>FQA01/012/85</t>
  </si>
  <si>
    <t>SG. SERAYAN KECIL</t>
  </si>
  <si>
    <t>FQA01/016/25</t>
  </si>
  <si>
    <t>SG. SEBIRIS</t>
  </si>
  <si>
    <t>FQA01/018/18</t>
  </si>
  <si>
    <t>SG. TEBERO</t>
  </si>
  <si>
    <t>FQA01/033/32</t>
  </si>
  <si>
    <t>SG. STUNGGANG</t>
  </si>
  <si>
    <t>PG/RC</t>
  </si>
  <si>
    <t>FQA01/049/54</t>
  </si>
  <si>
    <t>BTG. KAYAN</t>
  </si>
  <si>
    <t>PG/PG/PG/PG</t>
  </si>
  <si>
    <t>FQA01/055/60</t>
  </si>
  <si>
    <t>SG. STUUM MUDA</t>
  </si>
  <si>
    <t>RC/PG/RC</t>
  </si>
  <si>
    <t>FQA01/059/25</t>
  </si>
  <si>
    <t>SG. STUUM TOMAN</t>
  </si>
  <si>
    <t>FQA01/061/75</t>
  </si>
  <si>
    <t>SG. TAPOH</t>
  </si>
  <si>
    <t>BAU</t>
  </si>
  <si>
    <t>FQA01/064/15</t>
  </si>
  <si>
    <t>SG. STINGGANG</t>
  </si>
  <si>
    <t>RC/SG/RC</t>
  </si>
  <si>
    <t>FQA01/069/90</t>
  </si>
  <si>
    <t>SG. MUTUD</t>
  </si>
  <si>
    <t>FQA01/072/80</t>
  </si>
  <si>
    <t>SG. NOWANG</t>
  </si>
  <si>
    <t>RC/PG</t>
  </si>
  <si>
    <t>FQA01/076/80</t>
  </si>
  <si>
    <t>SG. SELALANG</t>
  </si>
  <si>
    <t>FQA01/084/80</t>
  </si>
  <si>
    <t>SG.SPORA</t>
  </si>
  <si>
    <t>FQA01/085/40</t>
  </si>
  <si>
    <t>SG. PINANG</t>
  </si>
  <si>
    <t>KUCHING</t>
  </si>
  <si>
    <t>FQA01/092/08</t>
  </si>
  <si>
    <t>SG. MOYAN</t>
  </si>
  <si>
    <t>FQA01/093/85</t>
  </si>
  <si>
    <t>SG. DATUK CHONG KIUN KONG</t>
  </si>
  <si>
    <t>FQA01/110/52</t>
  </si>
  <si>
    <t>SG. SEMENGGOK 1</t>
  </si>
  <si>
    <t>FQA01/110/72</t>
  </si>
  <si>
    <t>FQA01/115/60</t>
  </si>
  <si>
    <t>SG. SIBIREH</t>
  </si>
  <si>
    <t>FQA01/116/80</t>
  </si>
  <si>
    <t>SG. SINAI A</t>
  </si>
  <si>
    <t>FQA01/117/85</t>
  </si>
  <si>
    <t>SG. SINAI B</t>
  </si>
  <si>
    <t>FQA01/118/85</t>
  </si>
  <si>
    <t xml:space="preserve">SG. ENTINGAN A </t>
  </si>
  <si>
    <t>FQA01/119/70</t>
  </si>
  <si>
    <t>SG. ENTINGAN B</t>
  </si>
  <si>
    <t>FQA01/122/35</t>
  </si>
  <si>
    <t>SG. SIMPANG ENDAP A</t>
  </si>
  <si>
    <t>FQA01/122/36</t>
  </si>
  <si>
    <t>SG. SIMPANG ENDAP B</t>
  </si>
  <si>
    <t>FQA01/124/45</t>
  </si>
  <si>
    <t>SG. DUUH A</t>
  </si>
  <si>
    <t>FQA01/124/46</t>
  </si>
  <si>
    <t>SG. DUUH B</t>
  </si>
  <si>
    <t>FQA01/125/30</t>
  </si>
  <si>
    <t>SG. TEMONG A</t>
  </si>
  <si>
    <t>FQA01/125/31</t>
  </si>
  <si>
    <t>SG. TEMONG B</t>
  </si>
  <si>
    <t>FQA01/127/12</t>
  </si>
  <si>
    <t>SG. SENGGI NO. 1</t>
  </si>
  <si>
    <t>FQA01/127/13</t>
  </si>
  <si>
    <t>SG. SENGGI NO. 2</t>
  </si>
  <si>
    <t>FQA01/127/40</t>
  </si>
  <si>
    <t>SG. SENGGAI A</t>
  </si>
  <si>
    <t>FQA01/127/41</t>
  </si>
  <si>
    <t>SG. SENGGAI B</t>
  </si>
  <si>
    <t>FQA01/129/75</t>
  </si>
  <si>
    <t>SG. BATU A</t>
  </si>
  <si>
    <t>FQA01/129/76</t>
  </si>
  <si>
    <t>SG. BATU B</t>
  </si>
  <si>
    <t>FQA01/131/10</t>
  </si>
  <si>
    <t>SG. EMBANG A</t>
  </si>
  <si>
    <t>FQA01/131/11</t>
  </si>
  <si>
    <t>SG. EMBANG B</t>
  </si>
  <si>
    <t>FQA01/132/10</t>
  </si>
  <si>
    <t>SG. TAPAH A</t>
  </si>
  <si>
    <t>FQA01/132/11</t>
  </si>
  <si>
    <t>SG. TAPAH B</t>
  </si>
  <si>
    <t>SERIAN</t>
  </si>
  <si>
    <t>FQA01/139/98</t>
  </si>
  <si>
    <t>BTG. SAMARAHAN A</t>
  </si>
  <si>
    <t>FQA01/139/99</t>
  </si>
  <si>
    <t>BTG. SAMARAHAN B</t>
  </si>
  <si>
    <t>SAMARAHAN</t>
  </si>
  <si>
    <t>FQA01/141/65</t>
  </si>
  <si>
    <t>SG. BARU A</t>
  </si>
  <si>
    <t>FQA01/141/66</t>
  </si>
  <si>
    <t>SG. BARU B</t>
  </si>
  <si>
    <t>FQA01/144/48</t>
  </si>
  <si>
    <t>SG. MAMAT A</t>
  </si>
  <si>
    <t>FQA01/144/49</t>
  </si>
  <si>
    <t>SG. MAMAT B</t>
  </si>
  <si>
    <t>FQA01/148/42</t>
  </si>
  <si>
    <t>SG. MUNJIN A</t>
  </si>
  <si>
    <t>FQA01/148/43</t>
  </si>
  <si>
    <t>SG. MUNJIN B</t>
  </si>
  <si>
    <t>FQA01/149/85</t>
  </si>
  <si>
    <t>SG. TARAT A</t>
  </si>
  <si>
    <t>FQA01/149/86</t>
  </si>
  <si>
    <t>SG. TARAT B</t>
  </si>
  <si>
    <t>FQA01/151/85</t>
  </si>
  <si>
    <t>SG. RAYANG A</t>
  </si>
  <si>
    <t>FQA01/151/86</t>
  </si>
  <si>
    <t>SG. RAYANG B</t>
  </si>
  <si>
    <t>FQA01/157/80</t>
  </si>
  <si>
    <t>SG. SADONG (OLD)</t>
  </si>
  <si>
    <t>RC/TR/RC</t>
  </si>
  <si>
    <t>FQA01/157/82</t>
  </si>
  <si>
    <t>BTG. SADONG</t>
  </si>
  <si>
    <t>FQA01/174/98</t>
  </si>
  <si>
    <t>SG. KERAIT</t>
  </si>
  <si>
    <t>FQA01/187/48</t>
  </si>
  <si>
    <t>SG. KERANG</t>
  </si>
  <si>
    <t>FQA01/192/05</t>
  </si>
  <si>
    <t>SG. ENSEBANG</t>
  </si>
  <si>
    <t>SIMUNJAN</t>
  </si>
  <si>
    <t>FQA01/201/27</t>
  </si>
  <si>
    <t>SG. STABU</t>
  </si>
  <si>
    <t>FQA01/208/68</t>
  </si>
  <si>
    <t>SG. SABAL APING</t>
  </si>
  <si>
    <t>FQA01/211/65</t>
  </si>
  <si>
    <t>SG. SABAL TENGAH</t>
  </si>
  <si>
    <t>FQA01/213/40</t>
  </si>
  <si>
    <t>SG. SABAL KRUIN</t>
  </si>
  <si>
    <t>SRI AMAN</t>
  </si>
  <si>
    <t>FQA01/218/44</t>
  </si>
  <si>
    <t>SG. SANJAU</t>
  </si>
  <si>
    <t>FQA01/220/08</t>
  </si>
  <si>
    <t>SG. PULOH</t>
  </si>
  <si>
    <t>FQA01/231/15</t>
  </si>
  <si>
    <t>SG. MERAH</t>
  </si>
  <si>
    <t>FQA01/262/35</t>
  </si>
  <si>
    <t>SG. ENGKRAMUT</t>
  </si>
  <si>
    <t>FQA01/264/72</t>
  </si>
  <si>
    <t>SG. KLAUH</t>
  </si>
  <si>
    <t>FQA01/269/16</t>
  </si>
  <si>
    <t>SG. DOR</t>
  </si>
  <si>
    <t>FQA01/274/87</t>
  </si>
  <si>
    <t>SG. ENTULANG</t>
  </si>
  <si>
    <t>FQA01/286/23</t>
  </si>
  <si>
    <t>SG.RAYA</t>
  </si>
  <si>
    <t>FQA01/289/53</t>
  </si>
  <si>
    <t>BTG. UNDUP</t>
  </si>
  <si>
    <t>FQA01/304/54</t>
  </si>
  <si>
    <t>BTG. LUPAR</t>
  </si>
  <si>
    <t>TR/TR/RC</t>
  </si>
  <si>
    <t>FQA01/323/05</t>
  </si>
  <si>
    <t>BTG. SKRANG</t>
  </si>
  <si>
    <t>RC/SG/TR/SG/RC</t>
  </si>
  <si>
    <t>BETONG</t>
  </si>
  <si>
    <t>FQA01/338/65</t>
  </si>
  <si>
    <t>BTG. PADEH</t>
  </si>
  <si>
    <t>FQA01/343/14</t>
  </si>
  <si>
    <t>BTG. LAYAR</t>
  </si>
  <si>
    <t>FQA01/352/56</t>
  </si>
  <si>
    <t>SG. PAKU</t>
  </si>
  <si>
    <t>FQA01/363/95</t>
  </si>
  <si>
    <t>SG. RIMBAS</t>
  </si>
  <si>
    <t>FQA01/365/65</t>
  </si>
  <si>
    <t>SG. BABU</t>
  </si>
  <si>
    <t>FQA01/377/75</t>
  </si>
  <si>
    <t>SG. BURUI</t>
  </si>
  <si>
    <t>FQA01/379/75</t>
  </si>
  <si>
    <t>SG. MELUPA</t>
  </si>
  <si>
    <t>FQA01/381/89</t>
  </si>
  <si>
    <t>SG. KRIAN</t>
  </si>
  <si>
    <t>FQA01/391/08</t>
  </si>
  <si>
    <t>SG. AWIK</t>
  </si>
  <si>
    <t>FQA01/396/35</t>
  </si>
  <si>
    <t>SG. SEBETAN</t>
  </si>
  <si>
    <t>FQA01/408/75</t>
  </si>
  <si>
    <t>SG. SEBLAK</t>
  </si>
  <si>
    <t>SARIKEI</t>
  </si>
  <si>
    <t>FQA01/432/10</t>
  </si>
  <si>
    <t>SG. PAOH</t>
  </si>
  <si>
    <t>FQA01/436/28</t>
  </si>
  <si>
    <t>SG. SARIKEI</t>
  </si>
  <si>
    <t>SARIBAS</t>
  </si>
  <si>
    <t>FQA01/448/65</t>
  </si>
  <si>
    <t>SG. NYELONG</t>
  </si>
  <si>
    <t>FQA01/453/76</t>
  </si>
  <si>
    <t>SG. JOH</t>
  </si>
  <si>
    <t>FQA01/460/65</t>
  </si>
  <si>
    <t>SG. BAKONG</t>
  </si>
  <si>
    <t>FQA01/462/46</t>
  </si>
  <si>
    <t>SG. BINTANG</t>
  </si>
  <si>
    <t>FQA01/471/92</t>
  </si>
  <si>
    <t>SG. MADOR</t>
  </si>
  <si>
    <t>FQA01/476/78</t>
  </si>
  <si>
    <t>SG. SNANING</t>
  </si>
  <si>
    <t>FQA01/479/22</t>
  </si>
  <si>
    <t>SG. ASSAN</t>
  </si>
  <si>
    <t>FQA01/480/91</t>
  </si>
  <si>
    <t>SG. JIKANG BUSANG</t>
  </si>
  <si>
    <t>KANOWIT</t>
  </si>
  <si>
    <t>FQA01/488/83</t>
  </si>
  <si>
    <t>SG. JIKANG</t>
  </si>
  <si>
    <t>SIBU</t>
  </si>
  <si>
    <t>FQA01/503/87</t>
  </si>
  <si>
    <t>SG. DURIN BESAR</t>
  </si>
  <si>
    <t>FQA01/510/53</t>
  </si>
  <si>
    <t>SG. NIBONG</t>
  </si>
  <si>
    <t>FQA01/530/41</t>
  </si>
  <si>
    <t>SG. BATUKAR</t>
  </si>
  <si>
    <t>FQA01/532/48</t>
  </si>
  <si>
    <t>SG. PASAI BUN</t>
  </si>
  <si>
    <t>FQA01/537/74</t>
  </si>
  <si>
    <t>SG. ENGKABANG KECIL</t>
  </si>
  <si>
    <t>FQA01/538/38</t>
  </si>
  <si>
    <t xml:space="preserve">SG. ENGKABANG </t>
  </si>
  <si>
    <t>FQA01/540/69</t>
  </si>
  <si>
    <t>SG. PASAI</t>
  </si>
  <si>
    <t>FQA01/545/42</t>
  </si>
  <si>
    <t>SG. SIBINTEK</t>
  </si>
  <si>
    <t>FQA01/548/53</t>
  </si>
  <si>
    <t>SG. PASAI SIONG KANAN</t>
  </si>
  <si>
    <t>SELANGAU</t>
  </si>
  <si>
    <t>FQA01/550/05</t>
  </si>
  <si>
    <t>SG. PASAI SIONG KIRI</t>
  </si>
  <si>
    <t>FQA01/555/55</t>
  </si>
  <si>
    <t>BTG. OYA</t>
  </si>
  <si>
    <t>FQA01/563/94</t>
  </si>
  <si>
    <t>SG. SEBENDA</t>
  </si>
  <si>
    <t>FQA01/656/09</t>
  </si>
  <si>
    <t>SG. TAMIN</t>
  </si>
  <si>
    <t>FQA01/575/36</t>
  </si>
  <si>
    <t>SG. KUA</t>
  </si>
  <si>
    <t>FQA01/579/45</t>
  </si>
  <si>
    <t>SG. DUAT</t>
  </si>
  <si>
    <t>FQA01/584/50</t>
  </si>
  <si>
    <t>BTG. MUKAH</t>
  </si>
  <si>
    <t>RC/SG/TR/RC</t>
  </si>
  <si>
    <t>FQA01/586/81</t>
  </si>
  <si>
    <t>SG. NIRAI</t>
  </si>
  <si>
    <t>FQA01/589/88</t>
  </si>
  <si>
    <t>SG. BASAI</t>
  </si>
  <si>
    <t>FQA01/594/52</t>
  </si>
  <si>
    <t>SG. SEBAYA</t>
  </si>
  <si>
    <t>FQA01/595/75</t>
  </si>
  <si>
    <t>SG. BULUH</t>
  </si>
  <si>
    <t>RC/RC/SG/RC</t>
  </si>
  <si>
    <t>FQA01/613/36</t>
  </si>
  <si>
    <t>SG. BALINGIAN</t>
  </si>
  <si>
    <t>FQA01/617/75</t>
  </si>
  <si>
    <t>SG. ITENG</t>
  </si>
  <si>
    <t>RC/PG/PG/RC</t>
  </si>
  <si>
    <t>FQA01/618/18</t>
  </si>
  <si>
    <t>SG. PELUGAU</t>
  </si>
  <si>
    <t>FQA01/626/04</t>
  </si>
  <si>
    <t>SG. SELABI</t>
  </si>
  <si>
    <t>FQA01/628/05</t>
  </si>
  <si>
    <t>SG. APING</t>
  </si>
  <si>
    <t>FQA01/629/66</t>
  </si>
  <si>
    <t>SG. KEMENA</t>
  </si>
  <si>
    <t>FQA01/635/80</t>
  </si>
  <si>
    <t>SG. BAWANG</t>
  </si>
  <si>
    <t>FQA01/640/35</t>
  </si>
  <si>
    <t>SG. ARIP</t>
  </si>
  <si>
    <t>BINTULU</t>
  </si>
  <si>
    <t>FQA01/667/23</t>
  </si>
  <si>
    <t>BTG. TATAU</t>
  </si>
  <si>
    <t>FQA01/`681/06</t>
  </si>
  <si>
    <t>SG. SELITUT</t>
  </si>
  <si>
    <t>FQA01/686/66</t>
  </si>
  <si>
    <t>SG. SEMANOK</t>
  </si>
  <si>
    <t>FQA01/691/68</t>
  </si>
  <si>
    <t>SG. SETIAM</t>
  </si>
  <si>
    <t>FQA01/695/21</t>
  </si>
  <si>
    <t>SG. SEMBAWANG</t>
  </si>
  <si>
    <t>FQA01/696/85</t>
  </si>
  <si>
    <t>SG. SEBEMBAN</t>
  </si>
  <si>
    <t>FQA01/698/25</t>
  </si>
  <si>
    <t>SG. SELAT</t>
  </si>
  <si>
    <t>FQA01/712/94</t>
  </si>
  <si>
    <t>BTG. KEMENA B</t>
  </si>
  <si>
    <t>FQA01/717/79</t>
  </si>
  <si>
    <t>SG. SIBIU NO. 4B</t>
  </si>
  <si>
    <t>FQA01/720/41</t>
  </si>
  <si>
    <t>SG. SIBIU NO. 1</t>
  </si>
  <si>
    <t>FQA01/727/55</t>
  </si>
  <si>
    <t>SG. SIBIU NO. 2</t>
  </si>
  <si>
    <t>FQA01/739/10</t>
  </si>
  <si>
    <t>SG. SIBIU NO. 3</t>
  </si>
  <si>
    <t>FQA01/759/95</t>
  </si>
  <si>
    <t>SG. SIMILAJAU</t>
  </si>
  <si>
    <t>BATU NIAH</t>
  </si>
  <si>
    <t>FQA01/800/15</t>
  </si>
  <si>
    <t>SG. SUAI</t>
  </si>
  <si>
    <t>FQA01/816/80</t>
  </si>
  <si>
    <t>SG. SEBUBOK</t>
  </si>
  <si>
    <t>FQA01/826/60</t>
  </si>
  <si>
    <t>SG. NIAH</t>
  </si>
  <si>
    <t>TR/SG/RC</t>
  </si>
  <si>
    <t>FQA01/834/35</t>
  </si>
  <si>
    <t>SG. SEKALOH</t>
  </si>
  <si>
    <t>FQA01/841/30</t>
  </si>
  <si>
    <t>SG. TANGAP</t>
  </si>
  <si>
    <t>MIRI</t>
  </si>
  <si>
    <t>FQA01/860/65</t>
  </si>
  <si>
    <t>SG. BAKAS</t>
  </si>
  <si>
    <t>FQA01/862/85</t>
  </si>
  <si>
    <t>SG. SIBUTI</t>
  </si>
  <si>
    <t>RC/SG/TR/SG</t>
  </si>
  <si>
    <t>FQA01/875/40</t>
  </si>
  <si>
    <t>SG. SATAP</t>
  </si>
  <si>
    <t>FQA01/898/30</t>
  </si>
  <si>
    <t>SG. LIKU</t>
  </si>
  <si>
    <t>FQA01/905/25</t>
  </si>
  <si>
    <t>SG. UKONG</t>
  </si>
  <si>
    <t>FQA01/912/70</t>
  </si>
  <si>
    <t>SG. DALAM</t>
  </si>
  <si>
    <t>FQA01/931/81</t>
  </si>
  <si>
    <t>SG. MIRI A</t>
  </si>
  <si>
    <t>FQA01/931/82</t>
  </si>
  <si>
    <t>SG. MIRI B</t>
  </si>
  <si>
    <t>FQA01/934/85</t>
  </si>
  <si>
    <t xml:space="preserve">SG. LUTONG A </t>
  </si>
  <si>
    <t>FQA01/934/86</t>
  </si>
  <si>
    <t>SG. LUTONG B</t>
  </si>
  <si>
    <t xml:space="preserve">SG. LUTONG A KECIL </t>
  </si>
  <si>
    <t>FQA01/938/96</t>
  </si>
  <si>
    <t>SG. LIANG/SG. LUTONG KECIL B</t>
  </si>
  <si>
    <t>LIMBANG</t>
  </si>
  <si>
    <t>FQB01/002/72</t>
  </si>
  <si>
    <t>SG. KOVOT</t>
  </si>
  <si>
    <t>FQB01/008/80</t>
  </si>
  <si>
    <t>SG. KIWA</t>
  </si>
  <si>
    <t>FQB01/010/94</t>
  </si>
  <si>
    <t>SG. LIMBANG</t>
  </si>
  <si>
    <t>FQB01/012/40</t>
  </si>
  <si>
    <t>SG. BATU DANAU</t>
  </si>
  <si>
    <t>FQB01/020/43</t>
  </si>
  <si>
    <t>SG. PALAS</t>
  </si>
  <si>
    <t>FQB01/025/71</t>
  </si>
  <si>
    <t>SG. LUBAI</t>
  </si>
  <si>
    <t>FQB01/026/47</t>
  </si>
  <si>
    <t>SG. MELABAN</t>
  </si>
  <si>
    <t>FQB01/029/52</t>
  </si>
  <si>
    <t>SG. BAKOL</t>
  </si>
  <si>
    <t>FQB01/032/48</t>
  </si>
  <si>
    <t>SG. BERAWAN</t>
  </si>
  <si>
    <t>FQB01/036/63</t>
  </si>
  <si>
    <t>SG. CINA</t>
  </si>
  <si>
    <t>FQB01/040/47</t>
  </si>
  <si>
    <t>SG. POYAN</t>
  </si>
  <si>
    <t>LAWAS</t>
  </si>
  <si>
    <t>FQC01/012/02</t>
  </si>
  <si>
    <t>SG. SIANG-SIANG</t>
  </si>
  <si>
    <t>FQC01/025/10</t>
  </si>
  <si>
    <t>SG. SILAWATING</t>
  </si>
  <si>
    <t>FQC01/029/23</t>
  </si>
  <si>
    <t>SG. GAYA</t>
  </si>
  <si>
    <t>FQC01/031/31</t>
  </si>
  <si>
    <t>SG. LAWAS DAMIT</t>
  </si>
  <si>
    <t>BTG. LAWAS</t>
  </si>
  <si>
    <t>SUSPENSION</t>
  </si>
  <si>
    <t>FQC01/036/73</t>
  </si>
  <si>
    <t>SG. MERAGANG</t>
  </si>
  <si>
    <t>FQC01/053/95</t>
  </si>
  <si>
    <t>SG. MERAPOK</t>
  </si>
  <si>
    <t>FQ021/003/07</t>
  </si>
  <si>
    <t>SG. TANGGAH</t>
  </si>
  <si>
    <t>FQ021/013/87</t>
  </si>
  <si>
    <t>SG. KUHAS</t>
  </si>
  <si>
    <t>FQ021/012/25</t>
  </si>
  <si>
    <t>SG. PAHAN</t>
  </si>
  <si>
    <t>SG. KARU</t>
  </si>
  <si>
    <t>FQ021/019/70</t>
  </si>
  <si>
    <t>SG. TUBIH 1</t>
  </si>
  <si>
    <t>FQ021/023/56</t>
  </si>
  <si>
    <t xml:space="preserve">SG. TUBIH </t>
  </si>
  <si>
    <t>FQ021/024/45</t>
  </si>
  <si>
    <t>SG. TUBIH II</t>
  </si>
  <si>
    <t>FQ021/026/10</t>
  </si>
  <si>
    <t>SG. TUNAH</t>
  </si>
  <si>
    <t>FQ021/028/60</t>
  </si>
  <si>
    <t>SG. KAYAN</t>
  </si>
  <si>
    <t>FQ021/038/00</t>
  </si>
  <si>
    <t>SG. SUHU</t>
  </si>
  <si>
    <t>LUBOK ANTU</t>
  </si>
  <si>
    <t>FQ025/008/45</t>
  </si>
  <si>
    <t>SG. SEMANJU</t>
  </si>
  <si>
    <t>FQ025/012/00</t>
  </si>
  <si>
    <t>SG. LEMANAK</t>
  </si>
  <si>
    <t>FQ025/030/13</t>
  </si>
  <si>
    <t>SG. NYEMUNGAN A</t>
  </si>
  <si>
    <t>FQ025/031/90</t>
  </si>
  <si>
    <t>SG. NYEMUNGAN B</t>
  </si>
  <si>
    <t>FQ025/034/81</t>
  </si>
  <si>
    <t>SG. BUEI</t>
  </si>
  <si>
    <t>FQ800/010/85</t>
  </si>
  <si>
    <t>SG. SEBATANG NO. 1</t>
  </si>
  <si>
    <t>FQ800/010/86</t>
  </si>
  <si>
    <t>SG. SEBATANG NO. 2</t>
  </si>
  <si>
    <t>FQ800/014/15</t>
  </si>
  <si>
    <t>SG. PLAN NO. 1</t>
  </si>
  <si>
    <t>FQ800/014/16</t>
  </si>
  <si>
    <t>SG. PLAN NO. 2</t>
  </si>
  <si>
    <t>FQ801/004/77</t>
  </si>
  <si>
    <t>SG. SIMPANG TIGA FLYOVER NO. 2</t>
  </si>
  <si>
    <t>FQ801/004/78</t>
  </si>
  <si>
    <t>SG. SIMPANG TIGA FLYOVER NO. 3</t>
  </si>
  <si>
    <t>FQ801/004/79</t>
  </si>
  <si>
    <t>SG. SIMPANG TIGA FLYOVER NO. 4</t>
  </si>
  <si>
    <t>FQ801/004/80</t>
  </si>
  <si>
    <t>SG. SIMPANG TIGA FLYOVER NO. 5</t>
  </si>
  <si>
    <t>FQ801/004/96</t>
  </si>
  <si>
    <t>SG. SIMPANG TIGA FLYOVER NO. 6</t>
  </si>
  <si>
    <t>FQ801/004/97</t>
  </si>
  <si>
    <t>SG. SIMPANG TIGA FLYOVER NO. 7</t>
  </si>
  <si>
    <t>FQ801/005/11</t>
  </si>
  <si>
    <t>SG. SIMPANG TIGA FLYOVER NO. 8</t>
  </si>
  <si>
    <t>FQ801/005/14</t>
  </si>
  <si>
    <t>SG. SIMPANG TIGA FLYOVER NO.1</t>
  </si>
  <si>
    <t>FQ802/000/10</t>
  </si>
  <si>
    <t>SG. SEMENGGO 1A</t>
  </si>
  <si>
    <t>FQ802/000/11</t>
  </si>
  <si>
    <t>SG. SEMENGGO 1B</t>
  </si>
  <si>
    <t>FQ802/004/72</t>
  </si>
  <si>
    <t>SG. KUAP</t>
  </si>
  <si>
    <t>FQ802/009/45</t>
  </si>
  <si>
    <t>SG. KERANJI</t>
  </si>
  <si>
    <t>List of Bridges in Sarawak</t>
  </si>
  <si>
    <t>SG/SG/SG/SG/SG/ SG/SG/SG (CONT)</t>
  </si>
  <si>
    <t>RC/RC/RC/SG/SG/SG/RC/RC/RC (CONT)</t>
  </si>
  <si>
    <t>SG/SG/SG/SG  (CONT)</t>
  </si>
  <si>
    <t>SG/SG/SG/SG/SG/SG (CONT)STEEL BOX</t>
  </si>
  <si>
    <t>PG/PG/PG/PG/PG/PG/PG/PG/PG/PG/PG/(CONT) CONC. BOX</t>
  </si>
  <si>
    <t>PG/PG/PG/PG/PG/PG/PG/PG (CONT) T BEAM</t>
  </si>
  <si>
    <t>FQA01/938/95</t>
  </si>
  <si>
    <t>SG/SG/SG/SG/SG/SG/SG/SG/SG (CONT) STEEL BOX</t>
  </si>
  <si>
    <t>RC CANTILEVER WITH SUSPENDED SPAN</t>
  </si>
  <si>
    <t>FQA01</t>
  </si>
  <si>
    <t>FQB01</t>
  </si>
  <si>
    <t>FQC01</t>
  </si>
  <si>
    <t>FQ021</t>
  </si>
  <si>
    <t>FQ025</t>
  </si>
  <si>
    <t>FQ800</t>
  </si>
  <si>
    <t>FQ801</t>
  </si>
  <si>
    <t>FQ802</t>
  </si>
  <si>
    <t>Span Length</t>
  </si>
  <si>
    <t>List II</t>
  </si>
  <si>
    <t>List III</t>
  </si>
  <si>
    <t>list 1</t>
  </si>
  <si>
    <t>Suspension Bridge</t>
  </si>
  <si>
    <t>replace</t>
  </si>
  <si>
    <t xml:space="preserve">LOAD RATIO ALONG LOADED LENGTH: MTAL/LTAL </t>
  </si>
  <si>
    <t>lower span</t>
  </si>
  <si>
    <t>actual span</t>
  </si>
  <si>
    <t>upper span</t>
  </si>
  <si>
    <t>lower ratio</t>
  </si>
  <si>
    <t>actual ratio</t>
  </si>
  <si>
    <t>upper ratio</t>
  </si>
  <si>
    <t>NO INVENTORY CARD</t>
  </si>
  <si>
    <t>Total Span</t>
  </si>
  <si>
    <t>Proposed Width (m)</t>
  </si>
  <si>
    <t>Cost/m2</t>
  </si>
  <si>
    <t>Total Cost</t>
  </si>
  <si>
    <t>Plan Area</t>
  </si>
  <si>
    <t>m2</t>
  </si>
  <si>
    <t>Total Cost =</t>
  </si>
  <si>
    <t>Federal Route FQA01</t>
  </si>
  <si>
    <t>Federal Route FQB01</t>
  </si>
  <si>
    <t>Federal Route FQC01</t>
  </si>
  <si>
    <t>Federal Route FQ021</t>
  </si>
  <si>
    <t>Federal Route FQ025</t>
  </si>
  <si>
    <t>Federal Route FQ800</t>
  </si>
  <si>
    <t>Federal Route FQ801</t>
  </si>
  <si>
    <t>Federal Route FQ802</t>
  </si>
  <si>
    <t>s</t>
  </si>
  <si>
    <t>Type</t>
  </si>
  <si>
    <t>c</t>
  </si>
  <si>
    <t>Estimated Cost of Bridge Upgrading in Sarawak</t>
  </si>
  <si>
    <t>SUMMARY OF ESTIMATED COST</t>
  </si>
  <si>
    <t xml:space="preserve">Federal Routes </t>
  </si>
  <si>
    <t>Estimated cost(RM)</t>
  </si>
  <si>
    <t>Load tested to MTAL - OK</t>
  </si>
  <si>
    <t>STATUS</t>
  </si>
  <si>
    <t>Comply</t>
  </si>
  <si>
    <t>Comply - Has been widened</t>
  </si>
  <si>
    <t>`</t>
  </si>
  <si>
    <t>Comply - Has been replaced</t>
  </si>
  <si>
    <t>Replace</t>
  </si>
  <si>
    <t>Comply - Has been rehabilitated</t>
  </si>
  <si>
    <t>Comply :</t>
  </si>
  <si>
    <t>Bridges which have a structural capacity to carry MTAL load</t>
  </si>
  <si>
    <t>Replace :</t>
  </si>
  <si>
    <t>Bridges which do NOT have a structural capacity to carry MTAL load.</t>
  </si>
  <si>
    <t>ANC :</t>
  </si>
  <si>
    <t>SUMMARY OF BRIDGES</t>
  </si>
  <si>
    <t>Total Nos. of Bridges</t>
  </si>
  <si>
    <t>Bridges that Comply</t>
  </si>
  <si>
    <t>Bridges to be Replaced</t>
  </si>
  <si>
    <t>Total Numbers</t>
  </si>
  <si>
    <t>Assessment was not carried out - this 1 bridge is to be replaced.</t>
  </si>
  <si>
    <t>Repalce</t>
  </si>
  <si>
    <t>Federal Route FQA01:</t>
  </si>
  <si>
    <t>Federal Route FQB01:</t>
  </si>
  <si>
    <t>Federal Route FQC01:</t>
  </si>
  <si>
    <t>Federal Route FQ025:</t>
  </si>
  <si>
    <t>Numbers of Bridges</t>
  </si>
  <si>
    <t>Priority List of Bridges in Sarawak for Replacement</t>
  </si>
  <si>
    <t>Federal Route FQA01 - Semantan to Miri</t>
  </si>
  <si>
    <t>Federal Route FQB01 - Limbang District</t>
  </si>
  <si>
    <t>Federal Route FQC01 - Lawas District</t>
  </si>
  <si>
    <t>Federal Route FQ025 - Jalan Batabg Ali</t>
  </si>
  <si>
    <t>Has been rehabilitated</t>
  </si>
  <si>
    <t>β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</si>
</sst>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0.000"/>
    <numFmt numFmtId="166" formatCode="0.0"/>
  </numFmts>
  <fonts count="1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gray125">
        <bgColor indexed="22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1" fillId="0" borderId="0"/>
  </cellStyleXfs>
  <cellXfs count="436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1" fillId="0" borderId="0" xfId="0" applyFont="1"/>
    <xf numFmtId="0" fontId="8" fillId="0" borderId="0" xfId="0" applyFont="1"/>
    <xf numFmtId="2" fontId="1" fillId="0" borderId="10" xfId="0" applyNumberFormat="1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65" fontId="5" fillId="0" borderId="10" xfId="0" applyNumberFormat="1" applyFont="1" applyFill="1" applyBorder="1" applyAlignment="1" applyProtection="1">
      <alignment horizontal="center" vertical="center"/>
    </xf>
    <xf numFmtId="0" fontId="1" fillId="0" borderId="0" xfId="0" applyFont="1" applyFill="1"/>
    <xf numFmtId="2" fontId="1" fillId="0" borderId="6" xfId="0" applyNumberFormat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5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34" xfId="0" applyNumberFormat="1" applyFont="1" applyFill="1" applyBorder="1" applyAlignment="1">
      <alignment horizontal="center" vertical="center" wrapText="1"/>
    </xf>
    <xf numFmtId="4" fontId="1" fillId="0" borderId="28" xfId="1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 applyProtection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Border="1" applyAlignment="1" applyProtection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right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2" fontId="13" fillId="0" borderId="8" xfId="0" applyNumberFormat="1" applyFont="1" applyFill="1" applyBorder="1" applyAlignment="1">
      <alignment horizontal="center" vertical="center"/>
    </xf>
    <xf numFmtId="2" fontId="13" fillId="0" borderId="6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2" fontId="13" fillId="0" borderId="4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2" fontId="13" fillId="0" borderId="1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2" fontId="13" fillId="0" borderId="3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2" fontId="13" fillId="0" borderId="9" xfId="0" applyNumberFormat="1" applyFont="1" applyFill="1" applyBorder="1" applyAlignment="1">
      <alignment horizontal="center" vertical="center"/>
    </xf>
    <xf numFmtId="2" fontId="13" fillId="0" borderId="6" xfId="0" applyNumberFormat="1" applyFont="1" applyFill="1" applyBorder="1" applyAlignment="1">
      <alignment horizontal="center" vertical="center"/>
    </xf>
    <xf numFmtId="0" fontId="13" fillId="0" borderId="8" xfId="0" quotePrefix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wrapText="1"/>
    </xf>
    <xf numFmtId="0" fontId="13" fillId="0" borderId="4" xfId="0" applyFont="1" applyBorder="1" applyAlignment="1">
      <alignment horizontal="center" vertical="center"/>
    </xf>
    <xf numFmtId="2" fontId="13" fillId="0" borderId="5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8" xfId="0" quotePrefix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2" fontId="13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2" fontId="13" fillId="0" borderId="0" xfId="0" applyNumberFormat="1" applyFont="1" applyBorder="1" applyAlignment="1" applyProtection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1" fillId="0" borderId="0" xfId="0" applyFont="1" applyBorder="1"/>
    <xf numFmtId="166" fontId="1" fillId="3" borderId="0" xfId="0" applyNumberFormat="1" applyFont="1" applyFill="1" applyBorder="1" applyAlignment="1">
      <alignment horizontal="center" vertical="center"/>
    </xf>
    <xf numFmtId="165" fontId="1" fillId="3" borderId="0" xfId="0" applyNumberFormat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166" fontId="1" fillId="5" borderId="10" xfId="0" applyNumberFormat="1" applyFont="1" applyFill="1" applyBorder="1" applyAlignment="1">
      <alignment horizontal="center" vertical="center"/>
    </xf>
    <xf numFmtId="165" fontId="1" fillId="5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0" fillId="0" borderId="37" xfId="0" applyFill="1" applyBorder="1" applyAlignment="1">
      <alignment vertical="center"/>
    </xf>
    <xf numFmtId="2" fontId="1" fillId="0" borderId="9" xfId="0" applyNumberFormat="1" applyFont="1" applyBorder="1" applyAlignment="1" applyProtection="1">
      <alignment horizontal="center" vertical="center"/>
    </xf>
    <xf numFmtId="2" fontId="1" fillId="0" borderId="20" xfId="0" applyNumberFormat="1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165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11" fillId="0" borderId="34" xfId="2" applyFont="1" applyBorder="1"/>
    <xf numFmtId="0" fontId="12" fillId="0" borderId="0" xfId="2" applyFont="1"/>
    <xf numFmtId="0" fontId="11" fillId="0" borderId="3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39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right" vertical="center" wrapText="1"/>
    </xf>
    <xf numFmtId="4" fontId="11" fillId="0" borderId="40" xfId="0" applyNumberFormat="1" applyFont="1" applyFill="1" applyBorder="1" applyAlignment="1">
      <alignment horizontal="center" vertical="center" wrapText="1"/>
    </xf>
    <xf numFmtId="2" fontId="1" fillId="0" borderId="15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28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8" xfId="0" quotePrefix="1" applyFont="1" applyBorder="1" applyAlignment="1">
      <alignment horizontal="center" vertical="center"/>
    </xf>
    <xf numFmtId="0" fontId="13" fillId="0" borderId="8" xfId="0" quotePrefix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" fillId="0" borderId="8" xfId="0" quotePrefix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quotePrefix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 vertical="center"/>
    </xf>
    <xf numFmtId="0" fontId="1" fillId="0" borderId="0" xfId="0" applyFont="1" applyFill="1" applyBorder="1"/>
    <xf numFmtId="0" fontId="11" fillId="0" borderId="10" xfId="2" applyFont="1" applyBorder="1" applyAlignment="1">
      <alignment vertical="center"/>
    </xf>
    <xf numFmtId="0" fontId="12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5" fillId="3" borderId="44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2" fontId="1" fillId="0" borderId="22" xfId="0" applyNumberFormat="1" applyFont="1" applyBorder="1" applyAlignment="1" applyProtection="1">
      <alignment horizontal="center" vertical="center"/>
    </xf>
    <xf numFmtId="2" fontId="1" fillId="0" borderId="48" xfId="0" applyNumberFormat="1" applyFont="1" applyBorder="1" applyAlignment="1" applyProtection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2" fontId="1" fillId="0" borderId="15" xfId="0" applyNumberFormat="1" applyFont="1" applyBorder="1" applyAlignment="1" applyProtection="1">
      <alignment horizontal="center" vertical="center"/>
    </xf>
    <xf numFmtId="2" fontId="1" fillId="0" borderId="3" xfId="0" applyNumberFormat="1" applyFont="1" applyBorder="1" applyAlignment="1" applyProtection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0" borderId="41" xfId="0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10" xfId="0" applyFont="1" applyBorder="1" applyAlignment="1">
      <alignment vertical="center"/>
    </xf>
    <xf numFmtId="0" fontId="16" fillId="0" borderId="42" xfId="0" applyFont="1" applyBorder="1" applyAlignment="1">
      <alignment vertical="center"/>
    </xf>
    <xf numFmtId="0" fontId="5" fillId="0" borderId="51" xfId="0" applyFont="1" applyBorder="1" applyAlignment="1">
      <alignment vertical="center"/>
    </xf>
    <xf numFmtId="0" fontId="5" fillId="0" borderId="51" xfId="0" applyFont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46" xfId="0" applyBorder="1" applyAlignment="1">
      <alignment vertical="center"/>
    </xf>
    <xf numFmtId="2" fontId="1" fillId="0" borderId="9" xfId="0" applyNumberFormat="1" applyFont="1" applyFill="1" applyBorder="1" applyAlignment="1" applyProtection="1">
      <alignment horizontal="center" vertical="center"/>
    </xf>
    <xf numFmtId="2" fontId="1" fillId="0" borderId="4" xfId="0" applyNumberFormat="1" applyFont="1" applyFill="1" applyBorder="1" applyAlignment="1" applyProtection="1">
      <alignment horizontal="center" vertical="center"/>
    </xf>
    <xf numFmtId="2" fontId="1" fillId="0" borderId="24" xfId="0" applyNumberFormat="1" applyFont="1" applyBorder="1" applyAlignment="1" applyProtection="1">
      <alignment horizontal="center" vertical="center"/>
    </xf>
    <xf numFmtId="2" fontId="1" fillId="0" borderId="31" xfId="0" applyNumberFormat="1" applyFont="1" applyBorder="1" applyAlignment="1" applyProtection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54" xfId="0" applyBorder="1" applyAlignment="1">
      <alignment vertical="center"/>
    </xf>
    <xf numFmtId="0" fontId="0" fillId="0" borderId="11" xfId="0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3" fontId="11" fillId="2" borderId="16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5" xfId="0" quotePrefix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quotePrefix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15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center" vertical="center"/>
    </xf>
    <xf numFmtId="2" fontId="1" fillId="0" borderId="49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47" xfId="0" applyNumberFormat="1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2" fontId="1" fillId="0" borderId="49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8" xfId="0" quotePrefix="1" applyFont="1" applyBorder="1" applyAlignment="1">
      <alignment horizontal="center" vertical="center"/>
    </xf>
    <xf numFmtId="0" fontId="13" fillId="0" borderId="8" xfId="0" quotePrefix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0" fillId="0" borderId="38" xfId="0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wrapText="1"/>
    </xf>
    <xf numFmtId="0" fontId="13" fillId="0" borderId="0" xfId="0" quotePrefix="1" applyFont="1" applyBorder="1" applyAlignment="1">
      <alignment horizontal="center" vertical="center"/>
    </xf>
    <xf numFmtId="0" fontId="13" fillId="0" borderId="0" xfId="0" quotePrefix="1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2" fontId="13" fillId="0" borderId="55" xfId="0" applyNumberFormat="1" applyFont="1" applyFill="1" applyBorder="1" applyAlignment="1">
      <alignment horizontal="center" vertical="center"/>
    </xf>
    <xf numFmtId="2" fontId="13" fillId="0" borderId="19" xfId="0" applyNumberFormat="1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2" fontId="1" fillId="0" borderId="55" xfId="0" applyNumberFormat="1" applyFont="1" applyBorder="1" applyAlignment="1" applyProtection="1">
      <alignment horizontal="center" vertical="center"/>
    </xf>
    <xf numFmtId="0" fontId="5" fillId="0" borderId="38" xfId="0" applyFont="1" applyFill="1" applyBorder="1" applyAlignment="1">
      <alignment horizontal="right" vertical="center"/>
    </xf>
    <xf numFmtId="0" fontId="11" fillId="0" borderId="38" xfId="0" applyFont="1" applyFill="1" applyBorder="1" applyAlignment="1">
      <alignment horizontal="right" vertical="center" wrapText="1"/>
    </xf>
    <xf numFmtId="4" fontId="11" fillId="0" borderId="3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1" fillId="0" borderId="10" xfId="0" applyFont="1" applyBorder="1"/>
    <xf numFmtId="0" fontId="5" fillId="0" borderId="42" xfId="0" applyFont="1" applyFill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165" fontId="1" fillId="0" borderId="22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5" fontId="1" fillId="0" borderId="24" xfId="0" applyNumberFormat="1" applyFont="1" applyFill="1" applyBorder="1" applyAlignment="1">
      <alignment horizontal="center" vertical="center" wrapText="1"/>
    </xf>
    <xf numFmtId="165" fontId="1" fillId="0" borderId="25" xfId="0" applyNumberFormat="1" applyFont="1" applyFill="1" applyBorder="1" applyAlignment="1">
      <alignment horizontal="center" vertical="center" wrapText="1"/>
    </xf>
    <xf numFmtId="165" fontId="1" fillId="0" borderId="15" xfId="0" applyNumberFormat="1" applyFont="1" applyFill="1" applyBorder="1" applyAlignment="1">
      <alignment horizontal="center" vertical="center" wrapText="1"/>
    </xf>
    <xf numFmtId="165" fontId="1" fillId="0" borderId="26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quotePrefix="1" applyFont="1" applyBorder="1" applyAlignment="1">
      <alignment horizontal="center" vertical="center"/>
    </xf>
    <xf numFmtId="0" fontId="1" fillId="0" borderId="5" xfId="0" quotePrefix="1" applyFont="1" applyBorder="1" applyAlignment="1">
      <alignment horizontal="center" vertical="center"/>
    </xf>
    <xf numFmtId="0" fontId="1" fillId="0" borderId="8" xfId="0" quotePrefix="1" applyFont="1" applyFill="1" applyBorder="1" applyAlignment="1">
      <alignment horizontal="center" vertical="center"/>
    </xf>
    <xf numFmtId="0" fontId="1" fillId="0" borderId="5" xfId="0" quotePrefix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8" xfId="0" quotePrefix="1" applyFont="1" applyBorder="1" applyAlignment="1">
      <alignment horizontal="center" vertical="center"/>
    </xf>
    <xf numFmtId="0" fontId="13" fillId="0" borderId="8" xfId="0" quotePrefix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 vertical="center"/>
    </xf>
    <xf numFmtId="165" fontId="13" fillId="0" borderId="22" xfId="0" applyNumberFormat="1" applyFont="1" applyFill="1" applyBorder="1" applyAlignment="1">
      <alignment horizontal="center" vertical="center" wrapText="1"/>
    </xf>
    <xf numFmtId="165" fontId="13" fillId="0" borderId="23" xfId="0" applyNumberFormat="1" applyFont="1" applyFill="1" applyBorder="1" applyAlignment="1">
      <alignment horizontal="center" vertical="center" wrapText="1"/>
    </xf>
    <xf numFmtId="165" fontId="13" fillId="0" borderId="24" xfId="0" applyNumberFormat="1" applyFont="1" applyFill="1" applyBorder="1" applyAlignment="1">
      <alignment horizontal="center" vertical="center" wrapText="1"/>
    </xf>
    <xf numFmtId="165" fontId="13" fillId="0" borderId="25" xfId="0" applyNumberFormat="1" applyFont="1" applyFill="1" applyBorder="1" applyAlignment="1">
      <alignment horizontal="center" vertical="center" wrapText="1"/>
    </xf>
    <xf numFmtId="165" fontId="13" fillId="0" borderId="15" xfId="0" applyNumberFormat="1" applyFont="1" applyFill="1" applyBorder="1" applyAlignment="1">
      <alignment horizontal="center" vertical="center" wrapText="1"/>
    </xf>
    <xf numFmtId="165" fontId="13" fillId="0" borderId="26" xfId="0" applyNumberFormat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2" fontId="1" fillId="0" borderId="29" xfId="0" applyNumberFormat="1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center"/>
    </xf>
    <xf numFmtId="3" fontId="12" fillId="0" borderId="39" xfId="0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center"/>
    </xf>
    <xf numFmtId="3" fontId="11" fillId="0" borderId="0" xfId="0" applyNumberFormat="1" applyFont="1" applyBorder="1" applyAlignment="1">
      <alignment horizontal="center" vertical="center" wrapText="1"/>
    </xf>
    <xf numFmtId="4" fontId="11" fillId="0" borderId="38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3" fontId="12" fillId="0" borderId="38" xfId="0" applyNumberFormat="1" applyFont="1" applyBorder="1" applyAlignment="1">
      <alignment horizontal="center"/>
    </xf>
    <xf numFmtId="0" fontId="18" fillId="0" borderId="27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746"/>
  <sheetViews>
    <sheetView view="pageBreakPreview" zoomScale="80" zoomScaleNormal="75" zoomScaleSheetLayoutView="80" zoomScalePageLayoutView="75" workbookViewId="0">
      <selection activeCell="A3" sqref="A3:P3"/>
    </sheetView>
  </sheetViews>
  <sheetFormatPr defaultRowHeight="12.75"/>
  <cols>
    <col min="1" max="1" width="5.7109375" style="5" customWidth="1"/>
    <col min="2" max="2" width="17.7109375" style="5" customWidth="1"/>
    <col min="3" max="3" width="15.7109375" style="3" customWidth="1"/>
    <col min="4" max="4" width="22.140625" style="3" customWidth="1"/>
    <col min="5" max="5" width="17.7109375" style="4" customWidth="1"/>
    <col min="6" max="6" width="8.7109375" style="4" customWidth="1"/>
    <col min="7" max="7" width="8.7109375" style="15" customWidth="1"/>
    <col min="8" max="9" width="9.7109375" style="4" customWidth="1"/>
    <col min="10" max="11" width="9.7109375" style="15" customWidth="1"/>
    <col min="12" max="12" width="10.140625" style="4" customWidth="1"/>
    <col min="13" max="13" width="9.7109375" style="4" customWidth="1"/>
    <col min="14" max="15" width="10.7109375" style="4" customWidth="1"/>
    <col min="16" max="16" width="15.7109375" style="7" customWidth="1"/>
    <col min="17" max="24" width="9.140625" style="7"/>
    <col min="25" max="30" width="10.7109375" style="7" customWidth="1"/>
    <col min="31" max="31" width="9.140625" style="7"/>
    <col min="32" max="35" width="9.28515625" style="7" bestFit="1" customWidth="1"/>
    <col min="36" max="36" width="11" style="7" bestFit="1" customWidth="1"/>
    <col min="37" max="52" width="9.28515625" style="7" bestFit="1" customWidth="1"/>
    <col min="53" max="16384" width="9.140625" style="7"/>
  </cols>
  <sheetData>
    <row r="1" spans="1:54" s="4" customFormat="1" ht="39" customHeight="1">
      <c r="A1" s="362" t="s">
        <v>25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54" ht="15" customHeight="1">
      <c r="A2" s="363" t="s">
        <v>26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R2" s="16"/>
      <c r="S2" s="16"/>
      <c r="T2" s="16"/>
      <c r="U2" s="16"/>
      <c r="V2" s="16"/>
      <c r="W2" s="16"/>
      <c r="X2" s="16"/>
      <c r="Y2" s="16"/>
      <c r="Z2" s="16"/>
      <c r="AA2" s="16"/>
      <c r="AF2" s="29" t="s">
        <v>492</v>
      </c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</row>
    <row r="3" spans="1:54" ht="22.5" customHeight="1">
      <c r="A3" s="363" t="s">
        <v>468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R3" s="16"/>
      <c r="S3" s="16"/>
      <c r="X3" s="16"/>
      <c r="Y3" s="28"/>
      <c r="Z3" s="28"/>
      <c r="AA3" s="28"/>
      <c r="AB3" s="28"/>
      <c r="AC3" s="28"/>
      <c r="AD3" s="28"/>
      <c r="AE3" s="28"/>
      <c r="AF3" s="114">
        <v>2</v>
      </c>
      <c r="AG3" s="114">
        <v>4</v>
      </c>
      <c r="AH3" s="114">
        <v>6</v>
      </c>
      <c r="AI3" s="114">
        <v>8</v>
      </c>
      <c r="AJ3" s="114">
        <v>10</v>
      </c>
      <c r="AK3" s="114">
        <v>12</v>
      </c>
      <c r="AL3" s="114">
        <v>14</v>
      </c>
      <c r="AM3" s="114">
        <v>16</v>
      </c>
      <c r="AN3" s="114">
        <v>18</v>
      </c>
      <c r="AO3" s="114">
        <v>20</v>
      </c>
      <c r="AP3" s="114">
        <v>22</v>
      </c>
      <c r="AQ3" s="114">
        <v>24</v>
      </c>
      <c r="AR3" s="114">
        <v>26</v>
      </c>
      <c r="AS3" s="114">
        <v>28</v>
      </c>
      <c r="AT3" s="114">
        <v>30</v>
      </c>
      <c r="AU3" s="114">
        <v>32</v>
      </c>
      <c r="AV3" s="114">
        <v>34</v>
      </c>
      <c r="AW3" s="114">
        <v>36</v>
      </c>
      <c r="AX3" s="114">
        <v>38</v>
      </c>
      <c r="AY3" s="114">
        <v>40</v>
      </c>
      <c r="AZ3" s="114">
        <v>45</v>
      </c>
      <c r="BA3" s="114">
        <v>50</v>
      </c>
      <c r="BB3" s="114">
        <v>150</v>
      </c>
    </row>
    <row r="4" spans="1:54" ht="13.5" thickBot="1">
      <c r="A4" s="8"/>
      <c r="B4" s="8"/>
      <c r="C4" s="9"/>
      <c r="D4" s="9"/>
      <c r="E4" s="6"/>
      <c r="F4" s="10"/>
      <c r="G4" s="10"/>
      <c r="H4" s="10"/>
      <c r="I4" s="10"/>
      <c r="J4" s="10"/>
      <c r="K4" s="10"/>
      <c r="L4" s="6"/>
      <c r="M4" s="6"/>
      <c r="N4" s="6"/>
      <c r="O4" s="6"/>
      <c r="R4" s="16"/>
      <c r="S4" s="16"/>
      <c r="X4" s="16"/>
      <c r="Y4" s="28"/>
      <c r="Z4" s="28"/>
      <c r="AA4" s="28"/>
      <c r="AB4" s="28"/>
      <c r="AC4" s="193"/>
      <c r="AD4" s="194"/>
      <c r="AE4" s="28"/>
      <c r="AF4" s="115">
        <v>1</v>
      </c>
      <c r="AG4" s="115">
        <v>0.94499999999999995</v>
      </c>
      <c r="AH4" s="115">
        <v>0.93</v>
      </c>
      <c r="AI4" s="115">
        <v>0.92800000000000005</v>
      </c>
      <c r="AJ4" s="115">
        <v>0.94499999999999995</v>
      </c>
      <c r="AK4" s="115">
        <v>0.96499999999999997</v>
      </c>
      <c r="AL4" s="115">
        <v>0.97399999999999998</v>
      </c>
      <c r="AM4" s="115">
        <v>0.98</v>
      </c>
      <c r="AN4" s="115">
        <v>0.99</v>
      </c>
      <c r="AO4" s="115">
        <v>0.995</v>
      </c>
      <c r="AP4" s="115">
        <v>0.98</v>
      </c>
      <c r="AQ4" s="115">
        <v>0.96699999999999997</v>
      </c>
      <c r="AR4" s="115">
        <v>0.96399999999999997</v>
      </c>
      <c r="AS4" s="115">
        <v>0.95899999999999996</v>
      </c>
      <c r="AT4" s="115">
        <v>0.95299999999999996</v>
      </c>
      <c r="AU4" s="115">
        <v>0.94499999999999995</v>
      </c>
      <c r="AV4" s="115">
        <v>0.93500000000000005</v>
      </c>
      <c r="AW4" s="115">
        <v>0.92500000000000004</v>
      </c>
      <c r="AX4" s="115">
        <v>0.91400000000000003</v>
      </c>
      <c r="AY4" s="115">
        <v>0.90200000000000002</v>
      </c>
      <c r="AZ4" s="115">
        <v>0.92100000000000004</v>
      </c>
      <c r="BA4" s="115">
        <v>0.94399999999999995</v>
      </c>
      <c r="BB4" s="115">
        <v>0.94399999999999995</v>
      </c>
    </row>
    <row r="5" spans="1:54" s="11" customFormat="1" ht="12.75" customHeight="1">
      <c r="A5" s="371" t="s">
        <v>0</v>
      </c>
      <c r="B5" s="359" t="s">
        <v>1</v>
      </c>
      <c r="C5" s="359" t="s">
        <v>2</v>
      </c>
      <c r="D5" s="359" t="s">
        <v>3</v>
      </c>
      <c r="E5" s="359" t="s">
        <v>4</v>
      </c>
      <c r="F5" s="377" t="s">
        <v>5</v>
      </c>
      <c r="G5" s="368" t="s">
        <v>486</v>
      </c>
      <c r="H5" s="364" t="s">
        <v>6</v>
      </c>
      <c r="I5" s="365"/>
      <c r="J5" s="364" t="s">
        <v>7</v>
      </c>
      <c r="K5" s="365"/>
      <c r="L5" s="435" t="s">
        <v>553</v>
      </c>
      <c r="M5" s="382"/>
      <c r="N5" s="359" t="s">
        <v>23</v>
      </c>
      <c r="O5" s="359" t="s">
        <v>24</v>
      </c>
      <c r="P5" s="371" t="s">
        <v>523</v>
      </c>
      <c r="R5" s="23"/>
      <c r="S5" s="23"/>
      <c r="T5" s="14"/>
      <c r="U5" s="14"/>
      <c r="V5" s="14"/>
      <c r="W5" s="14"/>
      <c r="X5" s="16"/>
      <c r="Y5" s="28"/>
      <c r="Z5" s="28"/>
      <c r="AA5" s="28"/>
      <c r="AB5" s="28"/>
      <c r="AC5" s="193"/>
      <c r="AD5" s="194"/>
      <c r="AE5" s="28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  <c r="AW5" s="192"/>
      <c r="AX5" s="192"/>
      <c r="AY5" s="192"/>
      <c r="AZ5" s="192"/>
      <c r="BA5" s="192"/>
      <c r="BB5" s="192"/>
    </row>
    <row r="6" spans="1:54" s="11" customFormat="1" ht="12.75" customHeight="1">
      <c r="A6" s="372"/>
      <c r="B6" s="360"/>
      <c r="C6" s="360"/>
      <c r="D6" s="360"/>
      <c r="E6" s="360"/>
      <c r="F6" s="378"/>
      <c r="G6" s="369"/>
      <c r="H6" s="366"/>
      <c r="I6" s="367"/>
      <c r="J6" s="366"/>
      <c r="K6" s="367"/>
      <c r="L6" s="383"/>
      <c r="M6" s="384"/>
      <c r="N6" s="360"/>
      <c r="O6" s="360"/>
      <c r="P6" s="372"/>
      <c r="R6" s="20"/>
      <c r="S6" s="20"/>
      <c r="T6" s="14"/>
      <c r="U6" s="14"/>
      <c r="V6" s="14"/>
      <c r="W6" s="14"/>
      <c r="X6" s="120"/>
      <c r="Y6" s="28"/>
      <c r="Z6" s="28"/>
      <c r="AA6" s="28"/>
      <c r="AB6" s="28"/>
      <c r="AC6" s="28"/>
      <c r="AD6" s="28"/>
      <c r="AE6" s="28"/>
    </row>
    <row r="7" spans="1:54" s="11" customFormat="1" ht="26.25" thickBot="1">
      <c r="A7" s="373"/>
      <c r="B7" s="361"/>
      <c r="C7" s="361"/>
      <c r="D7" s="361"/>
      <c r="E7" s="361"/>
      <c r="F7" s="379"/>
      <c r="G7" s="370"/>
      <c r="H7" s="1" t="s">
        <v>8</v>
      </c>
      <c r="I7" s="2" t="s">
        <v>9</v>
      </c>
      <c r="J7" s="1" t="s">
        <v>8</v>
      </c>
      <c r="K7" s="2" t="s">
        <v>9</v>
      </c>
      <c r="L7" s="1" t="s">
        <v>8</v>
      </c>
      <c r="M7" s="13" t="s">
        <v>9</v>
      </c>
      <c r="N7" s="361"/>
      <c r="O7" s="361"/>
      <c r="P7" s="374"/>
      <c r="R7" s="201" t="s">
        <v>489</v>
      </c>
      <c r="S7" s="202" t="s">
        <v>491</v>
      </c>
      <c r="T7" s="26"/>
      <c r="U7" s="23"/>
      <c r="V7" s="23"/>
      <c r="W7" s="23"/>
      <c r="X7" s="119" t="s">
        <v>516</v>
      </c>
      <c r="Y7" s="113" t="s">
        <v>493</v>
      </c>
      <c r="Z7" s="113" t="s">
        <v>494</v>
      </c>
      <c r="AA7" s="113" t="s">
        <v>495</v>
      </c>
      <c r="AB7" s="113" t="s">
        <v>496</v>
      </c>
      <c r="AC7" s="113" t="s">
        <v>497</v>
      </c>
      <c r="AD7" s="113" t="s">
        <v>498</v>
      </c>
      <c r="AE7" s="28"/>
      <c r="AF7" s="174"/>
      <c r="AG7" s="174"/>
      <c r="AH7" s="174"/>
      <c r="AI7" s="174"/>
      <c r="AJ7" s="174"/>
      <c r="AK7" s="174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</row>
    <row r="8" spans="1:54" s="4" customFormat="1" ht="21.95" customHeight="1">
      <c r="A8" s="356">
        <v>1</v>
      </c>
      <c r="B8" s="347" t="s">
        <v>27</v>
      </c>
      <c r="C8" s="347" t="s">
        <v>28</v>
      </c>
      <c r="D8" s="354" t="s">
        <v>29</v>
      </c>
      <c r="E8" s="347" t="s">
        <v>16</v>
      </c>
      <c r="F8" s="249">
        <v>1</v>
      </c>
      <c r="G8" s="150">
        <v>11.96</v>
      </c>
      <c r="H8" s="250">
        <v>2.7</v>
      </c>
      <c r="I8" s="251">
        <v>4.6100000000000003</v>
      </c>
      <c r="J8" s="252">
        <v>39.35</v>
      </c>
      <c r="K8" s="253">
        <v>67.22</v>
      </c>
      <c r="L8" s="121">
        <f>AC8</f>
        <v>0.96460000000000001</v>
      </c>
      <c r="M8" s="122">
        <f>AC8</f>
        <v>0.96460000000000001</v>
      </c>
      <c r="N8" s="347" t="s">
        <v>478</v>
      </c>
      <c r="O8" s="347" t="s">
        <v>487</v>
      </c>
      <c r="P8" s="376" t="s">
        <v>524</v>
      </c>
      <c r="R8" s="203"/>
      <c r="S8" s="204"/>
      <c r="T8" s="20"/>
      <c r="U8" s="22"/>
      <c r="V8" s="22"/>
      <c r="W8" s="22"/>
      <c r="X8" s="118" t="s">
        <v>515</v>
      </c>
      <c r="Y8" s="30">
        <f t="shared" ref="Y8:Y71" si="0">LOOKUP(Z8,$AF$3:$BB$3,$AF$3:$BB$3)</f>
        <v>10</v>
      </c>
      <c r="Z8" s="31">
        <f>G8</f>
        <v>11.96</v>
      </c>
      <c r="AA8" s="30">
        <f t="shared" ref="AA8:AA71" si="1">INDEX($AF$3:$BB$3,MATCH(Y8,$AF$3:$BB$3)+1)</f>
        <v>12</v>
      </c>
      <c r="AB8" s="32">
        <f t="shared" ref="AB8:AB71" si="2">LOOKUP(Y8,$AF$3:$BB$3,$AF$4:$BB$4)</f>
        <v>0.94499999999999995</v>
      </c>
      <c r="AC8" s="33">
        <f>((Z8-Y8)/(AA8-Y8))*(AD8-AB8)+AB8</f>
        <v>0.96460000000000001</v>
      </c>
      <c r="AD8" s="32">
        <f t="shared" ref="AD8:AD71" si="3">LOOKUP(AA8,$AF$3:$BB$3,$AF$4:$BB$4)</f>
        <v>0.96499999999999997</v>
      </c>
      <c r="AE8" s="40"/>
      <c r="AF8" s="70"/>
      <c r="AG8" s="191"/>
      <c r="AH8" s="70"/>
      <c r="AI8" s="126"/>
      <c r="AJ8" s="127"/>
      <c r="AK8" s="126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</row>
    <row r="9" spans="1:54" s="4" customFormat="1" ht="21.95" customHeight="1">
      <c r="A9" s="355"/>
      <c r="B9" s="345"/>
      <c r="C9" s="345"/>
      <c r="D9" s="350"/>
      <c r="E9" s="345"/>
      <c r="F9" s="184">
        <v>2</v>
      </c>
      <c r="G9" s="146">
        <v>17.829999999999998</v>
      </c>
      <c r="H9" s="254">
        <v>1.71</v>
      </c>
      <c r="I9" s="151">
        <v>5.2</v>
      </c>
      <c r="J9" s="134">
        <v>29.36</v>
      </c>
      <c r="K9" s="144">
        <v>60.68</v>
      </c>
      <c r="L9" s="121">
        <f>AC9</f>
        <v>0.98914999999999997</v>
      </c>
      <c r="M9" s="123">
        <f>AC9</f>
        <v>0.98914999999999997</v>
      </c>
      <c r="N9" s="345"/>
      <c r="O9" s="345"/>
      <c r="P9" s="376"/>
      <c r="R9" s="203">
        <v>1</v>
      </c>
      <c r="S9" s="204"/>
      <c r="T9" s="20"/>
      <c r="U9" s="22"/>
      <c r="V9" s="22"/>
      <c r="W9" s="22"/>
      <c r="X9" s="118" t="s">
        <v>515</v>
      </c>
      <c r="Y9" s="30">
        <f t="shared" si="0"/>
        <v>16</v>
      </c>
      <c r="Z9" s="31">
        <f>G9</f>
        <v>17.829999999999998</v>
      </c>
      <c r="AA9" s="30">
        <f t="shared" si="1"/>
        <v>18</v>
      </c>
      <c r="AB9" s="32">
        <f t="shared" si="2"/>
        <v>0.98</v>
      </c>
      <c r="AC9" s="33">
        <f>((Z9-Y9)/(AA9-Y9))*(AD9-AB9)+AB9</f>
        <v>0.98914999999999997</v>
      </c>
      <c r="AD9" s="32">
        <f t="shared" si="3"/>
        <v>0.99</v>
      </c>
      <c r="AE9" s="40"/>
      <c r="AF9" s="70"/>
      <c r="AG9" s="191"/>
      <c r="AH9" s="70"/>
      <c r="AI9" s="126"/>
      <c r="AJ9" s="127"/>
      <c r="AK9" s="126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</row>
    <row r="10" spans="1:54" s="4" customFormat="1" ht="21.95" customHeight="1">
      <c r="A10" s="355"/>
      <c r="B10" s="345"/>
      <c r="C10" s="345"/>
      <c r="D10" s="350"/>
      <c r="E10" s="345"/>
      <c r="F10" s="184">
        <v>3</v>
      </c>
      <c r="G10" s="146">
        <v>11.96</v>
      </c>
      <c r="H10" s="147">
        <v>2.7</v>
      </c>
      <c r="I10" s="151">
        <v>4.6100000000000003</v>
      </c>
      <c r="J10" s="134">
        <v>39.35</v>
      </c>
      <c r="K10" s="144">
        <v>67.22</v>
      </c>
      <c r="L10" s="121">
        <f t="shared" ref="L10:L32" si="4">AC10</f>
        <v>0.96460000000000001</v>
      </c>
      <c r="M10" s="123">
        <f t="shared" ref="M10:M32" si="5">AC10</f>
        <v>0.96460000000000001</v>
      </c>
      <c r="N10" s="345"/>
      <c r="O10" s="345"/>
      <c r="P10" s="347"/>
      <c r="R10" s="203"/>
      <c r="S10" s="204"/>
      <c r="T10" s="20"/>
      <c r="U10" s="22"/>
      <c r="V10" s="22"/>
      <c r="W10" s="22"/>
      <c r="X10" s="118" t="s">
        <v>515</v>
      </c>
      <c r="Y10" s="30">
        <f t="shared" si="0"/>
        <v>10</v>
      </c>
      <c r="Z10" s="31">
        <f t="shared" ref="Z10:Z73" si="6">G10</f>
        <v>11.96</v>
      </c>
      <c r="AA10" s="30">
        <f t="shared" si="1"/>
        <v>12</v>
      </c>
      <c r="AB10" s="32">
        <f t="shared" si="2"/>
        <v>0.94499999999999995</v>
      </c>
      <c r="AC10" s="33">
        <f t="shared" ref="AC10:AC73" si="7">((Z10-Y10)/(AA10-Y10))*(AD10-AB10)+AB10</f>
        <v>0.96460000000000001</v>
      </c>
      <c r="AD10" s="32">
        <f t="shared" si="3"/>
        <v>0.96499999999999997</v>
      </c>
      <c r="AE10" s="116"/>
      <c r="AF10" s="70"/>
      <c r="AG10" s="191"/>
      <c r="AH10" s="70"/>
      <c r="AI10" s="126"/>
      <c r="AJ10" s="127"/>
      <c r="AK10" s="126"/>
    </row>
    <row r="11" spans="1:54" s="4" customFormat="1" ht="21.95" customHeight="1">
      <c r="A11" s="183">
        <v>2</v>
      </c>
      <c r="B11" s="184" t="s">
        <v>27</v>
      </c>
      <c r="C11" s="184" t="s">
        <v>30</v>
      </c>
      <c r="D11" s="185" t="s">
        <v>31</v>
      </c>
      <c r="E11" s="184" t="s">
        <v>11</v>
      </c>
      <c r="F11" s="184">
        <v>1</v>
      </c>
      <c r="G11" s="146">
        <v>17.829999999999998</v>
      </c>
      <c r="H11" s="254">
        <v>1.71</v>
      </c>
      <c r="I11" s="151">
        <v>5.2</v>
      </c>
      <c r="J11" s="134">
        <v>29.36</v>
      </c>
      <c r="K11" s="144">
        <v>60.68</v>
      </c>
      <c r="L11" s="121">
        <f t="shared" si="4"/>
        <v>0.98914999999999997</v>
      </c>
      <c r="M11" s="123">
        <f t="shared" si="5"/>
        <v>0.98914999999999997</v>
      </c>
      <c r="N11" s="184" t="s">
        <v>478</v>
      </c>
      <c r="O11" s="184" t="s">
        <v>487</v>
      </c>
      <c r="P11" s="188" t="str">
        <f t="shared" ref="P11" si="8">IF(H11&lt;L11,"Replace",IF(I11&lt;M11,"Replace","Comply"))</f>
        <v>Comply</v>
      </c>
      <c r="R11" s="203">
        <v>1</v>
      </c>
      <c r="S11" s="204"/>
      <c r="T11" s="20"/>
      <c r="U11" s="22"/>
      <c r="V11" s="22"/>
      <c r="W11" s="22"/>
      <c r="X11" s="118" t="s">
        <v>515</v>
      </c>
      <c r="Y11" s="30">
        <f t="shared" si="0"/>
        <v>16</v>
      </c>
      <c r="Z11" s="31">
        <f t="shared" si="6"/>
        <v>17.829999999999998</v>
      </c>
      <c r="AA11" s="30">
        <f t="shared" si="1"/>
        <v>18</v>
      </c>
      <c r="AB11" s="32">
        <f t="shared" si="2"/>
        <v>0.98</v>
      </c>
      <c r="AC11" s="33">
        <f t="shared" si="7"/>
        <v>0.98914999999999997</v>
      </c>
      <c r="AD11" s="32">
        <f t="shared" si="3"/>
        <v>0.99</v>
      </c>
      <c r="AE11" s="116"/>
      <c r="AF11" s="70"/>
      <c r="AG11" s="191"/>
      <c r="AH11" s="70"/>
      <c r="AI11" s="126"/>
      <c r="AJ11" s="127"/>
      <c r="AK11" s="126"/>
    </row>
    <row r="12" spans="1:54" s="4" customFormat="1" ht="21.95" customHeight="1">
      <c r="A12" s="355">
        <v>3</v>
      </c>
      <c r="B12" s="345" t="s">
        <v>27</v>
      </c>
      <c r="C12" s="345" t="s">
        <v>32</v>
      </c>
      <c r="D12" s="350" t="s">
        <v>33</v>
      </c>
      <c r="E12" s="345" t="s">
        <v>16</v>
      </c>
      <c r="F12" s="184">
        <v>1</v>
      </c>
      <c r="G12" s="146">
        <v>11.96</v>
      </c>
      <c r="H12" s="254">
        <v>2.7</v>
      </c>
      <c r="I12" s="151">
        <v>4.6100000000000003</v>
      </c>
      <c r="J12" s="134">
        <v>39.35</v>
      </c>
      <c r="K12" s="144">
        <v>67.22</v>
      </c>
      <c r="L12" s="121">
        <f t="shared" si="4"/>
        <v>0.96460000000000001</v>
      </c>
      <c r="M12" s="123">
        <f t="shared" si="5"/>
        <v>0.96460000000000001</v>
      </c>
      <c r="N12" s="345" t="s">
        <v>478</v>
      </c>
      <c r="O12" s="345" t="s">
        <v>487</v>
      </c>
      <c r="P12" s="375" t="s">
        <v>524</v>
      </c>
      <c r="R12" s="203"/>
      <c r="S12" s="204"/>
      <c r="T12" s="20"/>
      <c r="U12" s="22"/>
      <c r="V12" s="22"/>
      <c r="W12" s="22"/>
      <c r="X12" s="118" t="s">
        <v>515</v>
      </c>
      <c r="Y12" s="30">
        <f t="shared" si="0"/>
        <v>10</v>
      </c>
      <c r="Z12" s="31">
        <f t="shared" si="6"/>
        <v>11.96</v>
      </c>
      <c r="AA12" s="30">
        <f t="shared" si="1"/>
        <v>12</v>
      </c>
      <c r="AB12" s="32">
        <f t="shared" si="2"/>
        <v>0.94499999999999995</v>
      </c>
      <c r="AC12" s="33">
        <f t="shared" si="7"/>
        <v>0.96460000000000001</v>
      </c>
      <c r="AD12" s="32">
        <f t="shared" si="3"/>
        <v>0.96499999999999997</v>
      </c>
      <c r="AE12" s="116"/>
      <c r="AF12" s="70"/>
      <c r="AG12" s="191"/>
      <c r="AH12" s="70"/>
      <c r="AI12" s="126"/>
      <c r="AJ12" s="127"/>
      <c r="AK12" s="126"/>
    </row>
    <row r="13" spans="1:54" s="4" customFormat="1" ht="21.95" customHeight="1">
      <c r="A13" s="355"/>
      <c r="B13" s="345"/>
      <c r="C13" s="345"/>
      <c r="D13" s="350"/>
      <c r="E13" s="345"/>
      <c r="F13" s="184">
        <v>2</v>
      </c>
      <c r="G13" s="146">
        <v>17.829999999999998</v>
      </c>
      <c r="H13" s="254">
        <v>1.71</v>
      </c>
      <c r="I13" s="151">
        <v>5.2</v>
      </c>
      <c r="J13" s="134">
        <v>29.36</v>
      </c>
      <c r="K13" s="144">
        <v>60.68</v>
      </c>
      <c r="L13" s="121">
        <f t="shared" si="4"/>
        <v>0.98914999999999997</v>
      </c>
      <c r="M13" s="123">
        <f t="shared" si="5"/>
        <v>0.98914999999999997</v>
      </c>
      <c r="N13" s="345"/>
      <c r="O13" s="345"/>
      <c r="P13" s="376"/>
      <c r="R13" s="203">
        <v>1</v>
      </c>
      <c r="S13" s="204"/>
      <c r="T13" s="20"/>
      <c r="U13" s="22"/>
      <c r="V13" s="22"/>
      <c r="W13" s="22"/>
      <c r="X13" s="118" t="s">
        <v>515</v>
      </c>
      <c r="Y13" s="30">
        <f t="shared" si="0"/>
        <v>16</v>
      </c>
      <c r="Z13" s="31">
        <f t="shared" si="6"/>
        <v>17.829999999999998</v>
      </c>
      <c r="AA13" s="30">
        <f t="shared" si="1"/>
        <v>18</v>
      </c>
      <c r="AB13" s="32">
        <f t="shared" si="2"/>
        <v>0.98</v>
      </c>
      <c r="AC13" s="33">
        <f t="shared" si="7"/>
        <v>0.98914999999999997</v>
      </c>
      <c r="AD13" s="32">
        <f t="shared" si="3"/>
        <v>0.99</v>
      </c>
      <c r="AE13" s="116"/>
      <c r="AF13" s="70"/>
      <c r="AG13" s="191"/>
      <c r="AH13" s="70"/>
      <c r="AI13" s="126"/>
      <c r="AJ13" s="127"/>
      <c r="AK13" s="126"/>
    </row>
    <row r="14" spans="1:54" s="4" customFormat="1" ht="21.95" customHeight="1">
      <c r="A14" s="355"/>
      <c r="B14" s="345"/>
      <c r="C14" s="345"/>
      <c r="D14" s="350"/>
      <c r="E14" s="345"/>
      <c r="F14" s="184">
        <v>3</v>
      </c>
      <c r="G14" s="146">
        <v>11.96</v>
      </c>
      <c r="H14" s="147">
        <v>2.7</v>
      </c>
      <c r="I14" s="151">
        <v>4.6100000000000003</v>
      </c>
      <c r="J14" s="134">
        <v>39.35</v>
      </c>
      <c r="K14" s="144">
        <v>67.22</v>
      </c>
      <c r="L14" s="121">
        <f t="shared" si="4"/>
        <v>0.96460000000000001</v>
      </c>
      <c r="M14" s="123">
        <f t="shared" si="5"/>
        <v>0.96460000000000001</v>
      </c>
      <c r="N14" s="345"/>
      <c r="O14" s="345"/>
      <c r="P14" s="347"/>
      <c r="R14" s="203"/>
      <c r="S14" s="204"/>
      <c r="T14" s="20"/>
      <c r="U14" s="22"/>
      <c r="V14" s="22"/>
      <c r="W14" s="22"/>
      <c r="X14" s="118" t="s">
        <v>515</v>
      </c>
      <c r="Y14" s="30">
        <f t="shared" si="0"/>
        <v>10</v>
      </c>
      <c r="Z14" s="31">
        <f t="shared" si="6"/>
        <v>11.96</v>
      </c>
      <c r="AA14" s="30">
        <f t="shared" si="1"/>
        <v>12</v>
      </c>
      <c r="AB14" s="32">
        <f t="shared" si="2"/>
        <v>0.94499999999999995</v>
      </c>
      <c r="AC14" s="33">
        <f t="shared" si="7"/>
        <v>0.96460000000000001</v>
      </c>
      <c r="AD14" s="32">
        <f t="shared" si="3"/>
        <v>0.96499999999999997</v>
      </c>
      <c r="AE14" s="116"/>
      <c r="AF14" s="70"/>
      <c r="AG14" s="191"/>
      <c r="AH14" s="70"/>
      <c r="AI14" s="126"/>
      <c r="AJ14" s="127"/>
      <c r="AK14" s="126"/>
    </row>
    <row r="15" spans="1:54" s="4" customFormat="1" ht="21.95" customHeight="1">
      <c r="A15" s="183">
        <v>4</v>
      </c>
      <c r="B15" s="184" t="s">
        <v>27</v>
      </c>
      <c r="C15" s="184" t="s">
        <v>34</v>
      </c>
      <c r="D15" s="185" t="s">
        <v>35</v>
      </c>
      <c r="E15" s="184" t="s">
        <v>11</v>
      </c>
      <c r="F15" s="184">
        <v>1</v>
      </c>
      <c r="G15" s="146">
        <v>18.010000000000002</v>
      </c>
      <c r="H15" s="254">
        <v>1.71</v>
      </c>
      <c r="I15" s="148">
        <v>5.2</v>
      </c>
      <c r="J15" s="134">
        <v>29.36</v>
      </c>
      <c r="K15" s="144">
        <v>60.68</v>
      </c>
      <c r="L15" s="121">
        <f t="shared" si="4"/>
        <v>0.99002500000000004</v>
      </c>
      <c r="M15" s="123">
        <f t="shared" si="5"/>
        <v>0.99002500000000004</v>
      </c>
      <c r="N15" s="184" t="s">
        <v>478</v>
      </c>
      <c r="O15" s="184" t="s">
        <v>487</v>
      </c>
      <c r="P15" s="188" t="str">
        <f t="shared" ref="P15" si="9">IF(H15&lt;L15,"Replace",IF(I15&lt;M15,"Replace","Comply"))</f>
        <v>Comply</v>
      </c>
      <c r="R15" s="203">
        <v>1</v>
      </c>
      <c r="S15" s="204"/>
      <c r="T15" s="20"/>
      <c r="U15" s="22"/>
      <c r="V15" s="22"/>
      <c r="W15" s="22"/>
      <c r="X15" s="118" t="s">
        <v>515</v>
      </c>
      <c r="Y15" s="30">
        <f t="shared" si="0"/>
        <v>18</v>
      </c>
      <c r="Z15" s="31">
        <f t="shared" si="6"/>
        <v>18.010000000000002</v>
      </c>
      <c r="AA15" s="30">
        <f t="shared" si="1"/>
        <v>20</v>
      </c>
      <c r="AB15" s="32">
        <f t="shared" si="2"/>
        <v>0.99</v>
      </c>
      <c r="AC15" s="33">
        <f t="shared" si="7"/>
        <v>0.99002500000000004</v>
      </c>
      <c r="AD15" s="32">
        <f t="shared" si="3"/>
        <v>0.995</v>
      </c>
      <c r="AE15" s="116"/>
      <c r="AF15" s="70"/>
      <c r="AG15" s="191"/>
      <c r="AH15" s="70"/>
      <c r="AI15" s="126"/>
      <c r="AJ15" s="127"/>
      <c r="AK15" s="126"/>
    </row>
    <row r="16" spans="1:54" s="4" customFormat="1" ht="21.95" customHeight="1">
      <c r="A16" s="355">
        <v>5</v>
      </c>
      <c r="B16" s="345" t="s">
        <v>27</v>
      </c>
      <c r="C16" s="345" t="s">
        <v>36</v>
      </c>
      <c r="D16" s="350" t="s">
        <v>37</v>
      </c>
      <c r="E16" s="345" t="s">
        <v>16</v>
      </c>
      <c r="F16" s="184">
        <v>1</v>
      </c>
      <c r="G16" s="146">
        <v>17.78</v>
      </c>
      <c r="H16" s="254">
        <v>1.71</v>
      </c>
      <c r="I16" s="148">
        <v>5.2</v>
      </c>
      <c r="J16" s="134">
        <v>29.36</v>
      </c>
      <c r="K16" s="144">
        <v>60.68</v>
      </c>
      <c r="L16" s="121">
        <f t="shared" si="4"/>
        <v>0.9889</v>
      </c>
      <c r="M16" s="123">
        <f t="shared" si="5"/>
        <v>0.9889</v>
      </c>
      <c r="N16" s="345" t="s">
        <v>478</v>
      </c>
      <c r="O16" s="345" t="s">
        <v>487</v>
      </c>
      <c r="P16" s="375" t="s">
        <v>524</v>
      </c>
      <c r="R16" s="203"/>
      <c r="S16" s="204"/>
      <c r="T16" s="20"/>
      <c r="U16" s="22"/>
      <c r="V16" s="22"/>
      <c r="W16" s="22"/>
      <c r="X16" s="118" t="s">
        <v>515</v>
      </c>
      <c r="Y16" s="30">
        <f t="shared" si="0"/>
        <v>16</v>
      </c>
      <c r="Z16" s="31">
        <f t="shared" si="6"/>
        <v>17.78</v>
      </c>
      <c r="AA16" s="30">
        <f t="shared" si="1"/>
        <v>18</v>
      </c>
      <c r="AB16" s="32">
        <f t="shared" si="2"/>
        <v>0.98</v>
      </c>
      <c r="AC16" s="33">
        <f t="shared" si="7"/>
        <v>0.9889</v>
      </c>
      <c r="AD16" s="32">
        <f t="shared" si="3"/>
        <v>0.99</v>
      </c>
      <c r="AE16" s="116"/>
      <c r="AF16" s="70"/>
      <c r="AG16" s="191"/>
      <c r="AH16" s="70"/>
      <c r="AI16" s="126"/>
      <c r="AJ16" s="127"/>
      <c r="AK16" s="126"/>
    </row>
    <row r="17" spans="1:37" s="4" customFormat="1" ht="21.95" customHeight="1">
      <c r="A17" s="355"/>
      <c r="B17" s="345"/>
      <c r="C17" s="345"/>
      <c r="D17" s="350"/>
      <c r="E17" s="345"/>
      <c r="F17" s="184">
        <v>2</v>
      </c>
      <c r="G17" s="146">
        <v>17.48</v>
      </c>
      <c r="H17" s="254">
        <v>1.71</v>
      </c>
      <c r="I17" s="148">
        <v>5.2</v>
      </c>
      <c r="J17" s="134">
        <v>29.36</v>
      </c>
      <c r="K17" s="144">
        <v>60.68</v>
      </c>
      <c r="L17" s="121">
        <f t="shared" si="4"/>
        <v>0.98739999999999994</v>
      </c>
      <c r="M17" s="123">
        <f t="shared" si="5"/>
        <v>0.98739999999999994</v>
      </c>
      <c r="N17" s="345"/>
      <c r="O17" s="345"/>
      <c r="P17" s="376"/>
      <c r="R17" s="203">
        <v>1</v>
      </c>
      <c r="S17" s="204"/>
      <c r="T17" s="20"/>
      <c r="U17" s="22"/>
      <c r="V17" s="22"/>
      <c r="W17" s="22"/>
      <c r="X17" s="118" t="s">
        <v>515</v>
      </c>
      <c r="Y17" s="30">
        <f t="shared" si="0"/>
        <v>16</v>
      </c>
      <c r="Z17" s="31">
        <f t="shared" si="6"/>
        <v>17.48</v>
      </c>
      <c r="AA17" s="30">
        <f t="shared" si="1"/>
        <v>18</v>
      </c>
      <c r="AB17" s="32">
        <f t="shared" si="2"/>
        <v>0.98</v>
      </c>
      <c r="AC17" s="33">
        <f t="shared" si="7"/>
        <v>0.98739999999999994</v>
      </c>
      <c r="AD17" s="32">
        <f t="shared" si="3"/>
        <v>0.99</v>
      </c>
      <c r="AE17" s="116"/>
      <c r="AF17" s="70"/>
      <c r="AG17" s="191"/>
      <c r="AH17" s="70"/>
      <c r="AI17" s="126"/>
      <c r="AJ17" s="127"/>
      <c r="AK17" s="126"/>
    </row>
    <row r="18" spans="1:37" s="4" customFormat="1" ht="21.95" customHeight="1">
      <c r="A18" s="355"/>
      <c r="B18" s="345"/>
      <c r="C18" s="345"/>
      <c r="D18" s="350"/>
      <c r="E18" s="345"/>
      <c r="F18" s="184">
        <v>3</v>
      </c>
      <c r="G18" s="146">
        <v>17.78</v>
      </c>
      <c r="H18" s="254">
        <v>1.71</v>
      </c>
      <c r="I18" s="148">
        <v>5.2</v>
      </c>
      <c r="J18" s="134">
        <v>29.36</v>
      </c>
      <c r="K18" s="144">
        <v>60.68</v>
      </c>
      <c r="L18" s="121">
        <f t="shared" si="4"/>
        <v>0.9889</v>
      </c>
      <c r="M18" s="123">
        <f t="shared" si="5"/>
        <v>0.9889</v>
      </c>
      <c r="N18" s="345"/>
      <c r="O18" s="345"/>
      <c r="P18" s="347"/>
      <c r="R18" s="203"/>
      <c r="S18" s="204"/>
      <c r="T18" s="20"/>
      <c r="U18" s="22"/>
      <c r="V18" s="22"/>
      <c r="W18" s="22"/>
      <c r="X18" s="118" t="s">
        <v>515</v>
      </c>
      <c r="Y18" s="30">
        <f t="shared" si="0"/>
        <v>16</v>
      </c>
      <c r="Z18" s="31">
        <f t="shared" si="6"/>
        <v>17.78</v>
      </c>
      <c r="AA18" s="30">
        <f t="shared" si="1"/>
        <v>18</v>
      </c>
      <c r="AB18" s="32">
        <f t="shared" si="2"/>
        <v>0.98</v>
      </c>
      <c r="AC18" s="33">
        <f t="shared" si="7"/>
        <v>0.9889</v>
      </c>
      <c r="AD18" s="32">
        <f t="shared" si="3"/>
        <v>0.99</v>
      </c>
      <c r="AE18" s="116"/>
      <c r="AF18" s="70"/>
      <c r="AG18" s="191"/>
      <c r="AH18" s="70"/>
      <c r="AI18" s="126"/>
      <c r="AJ18" s="127"/>
      <c r="AK18" s="126"/>
    </row>
    <row r="19" spans="1:37" s="4" customFormat="1" ht="21.95" customHeight="1">
      <c r="A19" s="355">
        <v>6</v>
      </c>
      <c r="B19" s="345" t="s">
        <v>27</v>
      </c>
      <c r="C19" s="345" t="s">
        <v>38</v>
      </c>
      <c r="D19" s="350" t="s">
        <v>39</v>
      </c>
      <c r="E19" s="345" t="s">
        <v>16</v>
      </c>
      <c r="F19" s="184">
        <v>1</v>
      </c>
      <c r="G19" s="146">
        <v>17.78</v>
      </c>
      <c r="H19" s="254">
        <v>1.71</v>
      </c>
      <c r="I19" s="148">
        <v>5.2</v>
      </c>
      <c r="J19" s="134">
        <v>29.36</v>
      </c>
      <c r="K19" s="144">
        <v>60.68</v>
      </c>
      <c r="L19" s="121">
        <f t="shared" si="4"/>
        <v>0.9889</v>
      </c>
      <c r="M19" s="123">
        <f t="shared" si="5"/>
        <v>0.9889</v>
      </c>
      <c r="N19" s="345" t="s">
        <v>478</v>
      </c>
      <c r="O19" s="345" t="s">
        <v>487</v>
      </c>
      <c r="P19" s="375" t="s">
        <v>524</v>
      </c>
      <c r="R19" s="203"/>
      <c r="S19" s="204"/>
      <c r="T19" s="22"/>
      <c r="U19" s="22"/>
      <c r="V19" s="22"/>
      <c r="W19" s="22"/>
      <c r="X19" s="118" t="s">
        <v>515</v>
      </c>
      <c r="Y19" s="30">
        <f t="shared" si="0"/>
        <v>16</v>
      </c>
      <c r="Z19" s="31">
        <f t="shared" si="6"/>
        <v>17.78</v>
      </c>
      <c r="AA19" s="30">
        <f t="shared" si="1"/>
        <v>18</v>
      </c>
      <c r="AB19" s="32">
        <f t="shared" si="2"/>
        <v>0.98</v>
      </c>
      <c r="AC19" s="33">
        <f t="shared" si="7"/>
        <v>0.9889</v>
      </c>
      <c r="AD19" s="32">
        <f t="shared" si="3"/>
        <v>0.99</v>
      </c>
      <c r="AE19" s="116"/>
      <c r="AF19" s="70"/>
      <c r="AG19" s="191"/>
      <c r="AH19" s="70"/>
      <c r="AI19" s="126"/>
      <c r="AJ19" s="127"/>
      <c r="AK19" s="126"/>
    </row>
    <row r="20" spans="1:37" s="4" customFormat="1" ht="21.95" customHeight="1">
      <c r="A20" s="355"/>
      <c r="B20" s="345"/>
      <c r="C20" s="345"/>
      <c r="D20" s="350"/>
      <c r="E20" s="345"/>
      <c r="F20" s="184">
        <v>2</v>
      </c>
      <c r="G20" s="146">
        <v>17.48</v>
      </c>
      <c r="H20" s="254">
        <v>1.71</v>
      </c>
      <c r="I20" s="148">
        <v>5.2</v>
      </c>
      <c r="J20" s="134">
        <v>29.36</v>
      </c>
      <c r="K20" s="144">
        <v>60.68</v>
      </c>
      <c r="L20" s="121">
        <f t="shared" si="4"/>
        <v>0.98739999999999994</v>
      </c>
      <c r="M20" s="123">
        <f t="shared" si="5"/>
        <v>0.98739999999999994</v>
      </c>
      <c r="N20" s="345"/>
      <c r="O20" s="345"/>
      <c r="P20" s="376"/>
      <c r="R20" s="203">
        <v>1</v>
      </c>
      <c r="S20" s="204"/>
      <c r="T20" s="22"/>
      <c r="U20" s="22"/>
      <c r="V20" s="22"/>
      <c r="W20" s="22"/>
      <c r="X20" s="118" t="s">
        <v>515</v>
      </c>
      <c r="Y20" s="30">
        <f t="shared" si="0"/>
        <v>16</v>
      </c>
      <c r="Z20" s="31">
        <f t="shared" si="6"/>
        <v>17.48</v>
      </c>
      <c r="AA20" s="30">
        <f t="shared" si="1"/>
        <v>18</v>
      </c>
      <c r="AB20" s="32">
        <f t="shared" si="2"/>
        <v>0.98</v>
      </c>
      <c r="AC20" s="33">
        <f t="shared" si="7"/>
        <v>0.98739999999999994</v>
      </c>
      <c r="AD20" s="32">
        <f t="shared" si="3"/>
        <v>0.99</v>
      </c>
      <c r="AE20" s="116"/>
      <c r="AF20" s="70"/>
      <c r="AG20" s="191"/>
      <c r="AH20" s="70"/>
      <c r="AI20" s="126"/>
      <c r="AJ20" s="127"/>
      <c r="AK20" s="126"/>
    </row>
    <row r="21" spans="1:37" s="4" customFormat="1" ht="21.95" customHeight="1">
      <c r="A21" s="355"/>
      <c r="B21" s="345"/>
      <c r="C21" s="345"/>
      <c r="D21" s="350"/>
      <c r="E21" s="345"/>
      <c r="F21" s="184">
        <v>3</v>
      </c>
      <c r="G21" s="146">
        <v>17.78</v>
      </c>
      <c r="H21" s="254">
        <v>1.71</v>
      </c>
      <c r="I21" s="148">
        <v>5.2</v>
      </c>
      <c r="J21" s="134">
        <v>29.36</v>
      </c>
      <c r="K21" s="144">
        <v>60.68</v>
      </c>
      <c r="L21" s="121">
        <f t="shared" si="4"/>
        <v>0.9889</v>
      </c>
      <c r="M21" s="123">
        <f t="shared" si="5"/>
        <v>0.9889</v>
      </c>
      <c r="N21" s="345"/>
      <c r="O21" s="345"/>
      <c r="P21" s="347"/>
      <c r="R21" s="203"/>
      <c r="S21" s="204"/>
      <c r="T21" s="22"/>
      <c r="U21" s="22"/>
      <c r="V21" s="22"/>
      <c r="W21" s="22"/>
      <c r="X21" s="118" t="s">
        <v>515</v>
      </c>
      <c r="Y21" s="30">
        <f t="shared" si="0"/>
        <v>16</v>
      </c>
      <c r="Z21" s="31">
        <f t="shared" si="6"/>
        <v>17.78</v>
      </c>
      <c r="AA21" s="30">
        <f t="shared" si="1"/>
        <v>18</v>
      </c>
      <c r="AB21" s="32">
        <f t="shared" si="2"/>
        <v>0.98</v>
      </c>
      <c r="AC21" s="33">
        <f t="shared" si="7"/>
        <v>0.9889</v>
      </c>
      <c r="AD21" s="32">
        <f t="shared" si="3"/>
        <v>0.99</v>
      </c>
      <c r="AE21" s="116"/>
      <c r="AF21" s="70"/>
      <c r="AG21" s="191"/>
      <c r="AH21" s="70"/>
      <c r="AI21" s="126"/>
      <c r="AJ21" s="127"/>
      <c r="AK21" s="126"/>
    </row>
    <row r="22" spans="1:37" s="4" customFormat="1" ht="21.95" customHeight="1">
      <c r="A22" s="357">
        <v>7</v>
      </c>
      <c r="B22" s="346" t="s">
        <v>27</v>
      </c>
      <c r="C22" s="346" t="s">
        <v>40</v>
      </c>
      <c r="D22" s="353" t="s">
        <v>41</v>
      </c>
      <c r="E22" s="346" t="s">
        <v>16</v>
      </c>
      <c r="F22" s="188">
        <v>1</v>
      </c>
      <c r="G22" s="146">
        <v>29.88</v>
      </c>
      <c r="H22" s="134">
        <v>1.88</v>
      </c>
      <c r="I22" s="144">
        <v>6.32</v>
      </c>
      <c r="J22" s="134">
        <v>21.29</v>
      </c>
      <c r="K22" s="144">
        <v>71.37</v>
      </c>
      <c r="L22" s="121">
        <f t="shared" si="4"/>
        <v>0.95335999999999999</v>
      </c>
      <c r="M22" s="123">
        <f t="shared" si="5"/>
        <v>0.95335999999999999</v>
      </c>
      <c r="N22" s="346" t="s">
        <v>478</v>
      </c>
      <c r="O22" s="346" t="s">
        <v>487</v>
      </c>
      <c r="P22" s="380" t="s">
        <v>524</v>
      </c>
      <c r="R22" s="203">
        <v>1</v>
      </c>
      <c r="S22" s="204"/>
      <c r="T22" s="22"/>
      <c r="U22" s="22"/>
      <c r="V22" s="22"/>
      <c r="W22" s="22"/>
      <c r="X22" s="118" t="s">
        <v>515</v>
      </c>
      <c r="Y22" s="30">
        <f t="shared" si="0"/>
        <v>28</v>
      </c>
      <c r="Z22" s="31">
        <f t="shared" si="6"/>
        <v>29.88</v>
      </c>
      <c r="AA22" s="30">
        <f t="shared" si="1"/>
        <v>30</v>
      </c>
      <c r="AB22" s="32">
        <f t="shared" si="2"/>
        <v>0.95899999999999996</v>
      </c>
      <c r="AC22" s="33">
        <f t="shared" si="7"/>
        <v>0.95335999999999999</v>
      </c>
      <c r="AD22" s="32">
        <f t="shared" si="3"/>
        <v>0.95299999999999996</v>
      </c>
      <c r="AE22" s="116"/>
      <c r="AF22" s="70"/>
      <c r="AG22" s="191"/>
      <c r="AH22" s="70"/>
      <c r="AI22" s="126"/>
      <c r="AJ22" s="127"/>
      <c r="AK22" s="126"/>
    </row>
    <row r="23" spans="1:37" s="4" customFormat="1" ht="21.95" customHeight="1">
      <c r="A23" s="357"/>
      <c r="B23" s="346"/>
      <c r="C23" s="346"/>
      <c r="D23" s="353"/>
      <c r="E23" s="346"/>
      <c r="F23" s="188">
        <v>2</v>
      </c>
      <c r="G23" s="146">
        <v>29.88</v>
      </c>
      <c r="H23" s="134">
        <v>1.88</v>
      </c>
      <c r="I23" s="144">
        <v>6.32</v>
      </c>
      <c r="J23" s="134">
        <v>21.29</v>
      </c>
      <c r="K23" s="144">
        <v>71.37</v>
      </c>
      <c r="L23" s="121">
        <f t="shared" si="4"/>
        <v>0.95335999999999999</v>
      </c>
      <c r="M23" s="123">
        <f t="shared" si="5"/>
        <v>0.95335999999999999</v>
      </c>
      <c r="N23" s="346"/>
      <c r="O23" s="346"/>
      <c r="P23" s="348"/>
      <c r="R23" s="203"/>
      <c r="S23" s="204"/>
      <c r="T23" s="22"/>
      <c r="U23" s="22"/>
      <c r="V23" s="22"/>
      <c r="W23" s="22"/>
      <c r="X23" s="118" t="s">
        <v>515</v>
      </c>
      <c r="Y23" s="30">
        <f t="shared" si="0"/>
        <v>28</v>
      </c>
      <c r="Z23" s="31">
        <f t="shared" si="6"/>
        <v>29.88</v>
      </c>
      <c r="AA23" s="30">
        <f t="shared" si="1"/>
        <v>30</v>
      </c>
      <c r="AB23" s="32">
        <f t="shared" si="2"/>
        <v>0.95899999999999996</v>
      </c>
      <c r="AC23" s="33">
        <f t="shared" si="7"/>
        <v>0.95335999999999999</v>
      </c>
      <c r="AD23" s="32">
        <f t="shared" si="3"/>
        <v>0.95299999999999996</v>
      </c>
      <c r="AE23" s="116"/>
      <c r="AF23" s="70"/>
      <c r="AG23" s="191"/>
      <c r="AH23" s="70"/>
      <c r="AI23" s="126"/>
      <c r="AJ23" s="127"/>
      <c r="AK23" s="126"/>
    </row>
    <row r="24" spans="1:37" s="4" customFormat="1" ht="21.95" customHeight="1">
      <c r="A24" s="183">
        <v>8</v>
      </c>
      <c r="B24" s="184" t="s">
        <v>27</v>
      </c>
      <c r="C24" s="184" t="s">
        <v>42</v>
      </c>
      <c r="D24" s="185" t="s">
        <v>43</v>
      </c>
      <c r="E24" s="184" t="s">
        <v>11</v>
      </c>
      <c r="F24" s="184">
        <v>1</v>
      </c>
      <c r="G24" s="146">
        <v>29.62</v>
      </c>
      <c r="H24" s="147">
        <v>2</v>
      </c>
      <c r="I24" s="148">
        <v>6.48</v>
      </c>
      <c r="J24" s="134">
        <v>22.61</v>
      </c>
      <c r="K24" s="144">
        <v>73.28</v>
      </c>
      <c r="L24" s="121">
        <f t="shared" si="4"/>
        <v>0.95413999999999999</v>
      </c>
      <c r="M24" s="123">
        <f t="shared" si="5"/>
        <v>0.95413999999999999</v>
      </c>
      <c r="N24" s="184" t="s">
        <v>478</v>
      </c>
      <c r="O24" s="184" t="s">
        <v>487</v>
      </c>
      <c r="P24" s="188" t="str">
        <f t="shared" ref="P24:P25" si="10">IF(H24&lt;L24,"Replace",IF(I24&lt;M24,"Replace","Comply"))</f>
        <v>Comply</v>
      </c>
      <c r="R24" s="203">
        <v>1</v>
      </c>
      <c r="S24" s="204"/>
      <c r="T24" s="22"/>
      <c r="U24" s="22"/>
      <c r="V24" s="22"/>
      <c r="W24" s="22"/>
      <c r="X24" s="118" t="s">
        <v>515</v>
      </c>
      <c r="Y24" s="30">
        <f t="shared" si="0"/>
        <v>28</v>
      </c>
      <c r="Z24" s="31">
        <f t="shared" si="6"/>
        <v>29.62</v>
      </c>
      <c r="AA24" s="30">
        <f t="shared" si="1"/>
        <v>30</v>
      </c>
      <c r="AB24" s="32">
        <f t="shared" si="2"/>
        <v>0.95899999999999996</v>
      </c>
      <c r="AC24" s="33">
        <f t="shared" si="7"/>
        <v>0.95413999999999999</v>
      </c>
      <c r="AD24" s="32">
        <f t="shared" si="3"/>
        <v>0.95299999999999996</v>
      </c>
      <c r="AE24" s="116"/>
      <c r="AF24" s="70"/>
      <c r="AG24" s="191"/>
      <c r="AH24" s="70"/>
      <c r="AI24" s="126"/>
      <c r="AJ24" s="127"/>
      <c r="AK24" s="126"/>
    </row>
    <row r="25" spans="1:37" s="4" customFormat="1" ht="21.95" customHeight="1">
      <c r="A25" s="183">
        <v>9</v>
      </c>
      <c r="B25" s="184" t="s">
        <v>27</v>
      </c>
      <c r="C25" s="184" t="s">
        <v>44</v>
      </c>
      <c r="D25" s="185" t="s">
        <v>45</v>
      </c>
      <c r="E25" s="184" t="s">
        <v>11</v>
      </c>
      <c r="F25" s="184">
        <v>1</v>
      </c>
      <c r="G25" s="146">
        <v>29.34</v>
      </c>
      <c r="H25" s="147">
        <v>2.19</v>
      </c>
      <c r="I25" s="148">
        <v>8.2899999999999991</v>
      </c>
      <c r="J25" s="134">
        <v>24.82</v>
      </c>
      <c r="K25" s="144">
        <v>94.02</v>
      </c>
      <c r="L25" s="121">
        <f t="shared" si="4"/>
        <v>0.95497999999999994</v>
      </c>
      <c r="M25" s="123">
        <f t="shared" si="5"/>
        <v>0.95497999999999994</v>
      </c>
      <c r="N25" s="184" t="s">
        <v>478</v>
      </c>
      <c r="O25" s="184" t="s">
        <v>487</v>
      </c>
      <c r="P25" s="188" t="str">
        <f t="shared" si="10"/>
        <v>Comply</v>
      </c>
      <c r="R25" s="203">
        <v>1</v>
      </c>
      <c r="S25" s="204"/>
      <c r="T25" s="22"/>
      <c r="U25" s="22"/>
      <c r="V25" s="22"/>
      <c r="W25" s="22"/>
      <c r="X25" s="118" t="s">
        <v>515</v>
      </c>
      <c r="Y25" s="30">
        <f t="shared" si="0"/>
        <v>28</v>
      </c>
      <c r="Z25" s="31">
        <f t="shared" si="6"/>
        <v>29.34</v>
      </c>
      <c r="AA25" s="30">
        <f t="shared" si="1"/>
        <v>30</v>
      </c>
      <c r="AB25" s="32">
        <f t="shared" si="2"/>
        <v>0.95899999999999996</v>
      </c>
      <c r="AC25" s="33">
        <f t="shared" si="7"/>
        <v>0.95497999999999994</v>
      </c>
      <c r="AD25" s="32">
        <f t="shared" si="3"/>
        <v>0.95299999999999996</v>
      </c>
      <c r="AE25" s="116"/>
      <c r="AF25" s="70"/>
      <c r="AG25" s="191"/>
      <c r="AH25" s="70"/>
      <c r="AI25" s="126"/>
      <c r="AJ25" s="127"/>
      <c r="AK25" s="126"/>
    </row>
    <row r="26" spans="1:37" s="4" customFormat="1" ht="21.95" customHeight="1">
      <c r="A26" s="355">
        <v>10</v>
      </c>
      <c r="B26" s="345" t="s">
        <v>27</v>
      </c>
      <c r="C26" s="345" t="s">
        <v>46</v>
      </c>
      <c r="D26" s="350" t="s">
        <v>47</v>
      </c>
      <c r="E26" s="345" t="s">
        <v>48</v>
      </c>
      <c r="F26" s="184">
        <v>1</v>
      </c>
      <c r="G26" s="146">
        <v>16.21</v>
      </c>
      <c r="H26" s="147">
        <v>1.5</v>
      </c>
      <c r="I26" s="148">
        <v>1.71</v>
      </c>
      <c r="J26" s="134">
        <v>16.39</v>
      </c>
      <c r="K26" s="144">
        <v>21.16</v>
      </c>
      <c r="L26" s="121">
        <f t="shared" si="4"/>
        <v>0.98104999999999998</v>
      </c>
      <c r="M26" s="123">
        <f t="shared" si="5"/>
        <v>0.98104999999999998</v>
      </c>
      <c r="N26" s="345" t="s">
        <v>478</v>
      </c>
      <c r="O26" s="345" t="s">
        <v>487</v>
      </c>
      <c r="P26" s="375" t="s">
        <v>524</v>
      </c>
      <c r="R26" s="203">
        <v>1</v>
      </c>
      <c r="S26" s="204"/>
      <c r="T26" s="22"/>
      <c r="U26" s="22"/>
      <c r="V26" s="22"/>
      <c r="W26" s="22"/>
      <c r="X26" s="118" t="s">
        <v>515</v>
      </c>
      <c r="Y26" s="30">
        <f t="shared" si="0"/>
        <v>16</v>
      </c>
      <c r="Z26" s="31">
        <f t="shared" si="6"/>
        <v>16.21</v>
      </c>
      <c r="AA26" s="30">
        <f t="shared" si="1"/>
        <v>18</v>
      </c>
      <c r="AB26" s="32">
        <f t="shared" si="2"/>
        <v>0.98</v>
      </c>
      <c r="AC26" s="33">
        <f t="shared" si="7"/>
        <v>0.98104999999999998</v>
      </c>
      <c r="AD26" s="32">
        <f t="shared" si="3"/>
        <v>0.99</v>
      </c>
      <c r="AE26" s="116"/>
      <c r="AF26" s="70"/>
      <c r="AG26" s="191"/>
      <c r="AH26" s="70"/>
      <c r="AI26" s="126"/>
      <c r="AJ26" s="127"/>
      <c r="AK26" s="126"/>
    </row>
    <row r="27" spans="1:37" s="4" customFormat="1" ht="21.95" customHeight="1">
      <c r="A27" s="355"/>
      <c r="B27" s="345"/>
      <c r="C27" s="345"/>
      <c r="D27" s="350"/>
      <c r="E27" s="345"/>
      <c r="F27" s="184">
        <v>2</v>
      </c>
      <c r="G27" s="146">
        <v>7.16</v>
      </c>
      <c r="H27" s="147">
        <v>1.6</v>
      </c>
      <c r="I27" s="148">
        <v>1.72</v>
      </c>
      <c r="J27" s="134">
        <v>31.2</v>
      </c>
      <c r="K27" s="144">
        <v>35.44</v>
      </c>
      <c r="L27" s="121">
        <f t="shared" si="4"/>
        <v>0.92884</v>
      </c>
      <c r="M27" s="123">
        <f t="shared" si="5"/>
        <v>0.92884</v>
      </c>
      <c r="N27" s="345"/>
      <c r="O27" s="345"/>
      <c r="P27" s="347"/>
      <c r="R27" s="203"/>
      <c r="S27" s="204"/>
      <c r="T27" s="22"/>
      <c r="U27" s="22"/>
      <c r="V27" s="22"/>
      <c r="W27" s="22"/>
      <c r="X27" s="118" t="s">
        <v>515</v>
      </c>
      <c r="Y27" s="30">
        <f t="shared" si="0"/>
        <v>6</v>
      </c>
      <c r="Z27" s="31">
        <f t="shared" si="6"/>
        <v>7.16</v>
      </c>
      <c r="AA27" s="30">
        <f t="shared" si="1"/>
        <v>8</v>
      </c>
      <c r="AB27" s="32">
        <f t="shared" si="2"/>
        <v>0.93</v>
      </c>
      <c r="AC27" s="33">
        <f t="shared" si="7"/>
        <v>0.92884</v>
      </c>
      <c r="AD27" s="32">
        <f t="shared" si="3"/>
        <v>0.92800000000000005</v>
      </c>
      <c r="AE27" s="116"/>
      <c r="AF27" s="70"/>
      <c r="AG27" s="191"/>
      <c r="AH27" s="70"/>
      <c r="AI27" s="126"/>
      <c r="AJ27" s="127"/>
      <c r="AK27" s="126"/>
    </row>
    <row r="28" spans="1:37" s="4" customFormat="1" ht="21.95" customHeight="1">
      <c r="A28" s="355">
        <v>11</v>
      </c>
      <c r="B28" s="345" t="s">
        <v>27</v>
      </c>
      <c r="C28" s="345" t="s">
        <v>49</v>
      </c>
      <c r="D28" s="350" t="s">
        <v>50</v>
      </c>
      <c r="E28" s="345" t="s">
        <v>51</v>
      </c>
      <c r="F28" s="184">
        <v>1</v>
      </c>
      <c r="G28" s="150">
        <v>16.16</v>
      </c>
      <c r="H28" s="147">
        <v>1.69</v>
      </c>
      <c r="I28" s="148">
        <v>1.53</v>
      </c>
      <c r="J28" s="134">
        <v>24.17</v>
      </c>
      <c r="K28" s="144">
        <v>18.12</v>
      </c>
      <c r="L28" s="121">
        <f t="shared" si="4"/>
        <v>0.98080000000000001</v>
      </c>
      <c r="M28" s="123">
        <f t="shared" si="5"/>
        <v>0.98080000000000001</v>
      </c>
      <c r="N28" s="345" t="s">
        <v>478</v>
      </c>
      <c r="O28" s="345" t="s">
        <v>487</v>
      </c>
      <c r="P28" s="375" t="s">
        <v>524</v>
      </c>
      <c r="R28" s="203"/>
      <c r="S28" s="204"/>
      <c r="T28" s="22"/>
      <c r="U28" s="22"/>
      <c r="V28" s="22"/>
      <c r="W28" s="22"/>
      <c r="X28" s="118" t="s">
        <v>515</v>
      </c>
      <c r="Y28" s="30">
        <f t="shared" si="0"/>
        <v>16</v>
      </c>
      <c r="Z28" s="31">
        <f t="shared" si="6"/>
        <v>16.16</v>
      </c>
      <c r="AA28" s="30">
        <f t="shared" si="1"/>
        <v>18</v>
      </c>
      <c r="AB28" s="32">
        <f t="shared" si="2"/>
        <v>0.98</v>
      </c>
      <c r="AC28" s="33">
        <f t="shared" si="7"/>
        <v>0.98080000000000001</v>
      </c>
      <c r="AD28" s="32">
        <f t="shared" si="3"/>
        <v>0.99</v>
      </c>
      <c r="AE28" s="116"/>
      <c r="AF28" s="70"/>
      <c r="AG28" s="191"/>
      <c r="AH28" s="70"/>
      <c r="AI28" s="126"/>
      <c r="AJ28" s="127"/>
      <c r="AK28" s="126"/>
    </row>
    <row r="29" spans="1:37" s="4" customFormat="1" ht="21.95" customHeight="1">
      <c r="A29" s="355"/>
      <c r="B29" s="345"/>
      <c r="C29" s="345"/>
      <c r="D29" s="350"/>
      <c r="E29" s="345"/>
      <c r="F29" s="184">
        <v>2</v>
      </c>
      <c r="G29" s="150">
        <v>24.23</v>
      </c>
      <c r="H29" s="147">
        <v>1.87</v>
      </c>
      <c r="I29" s="148">
        <v>1.05</v>
      </c>
      <c r="J29" s="134">
        <v>23.58</v>
      </c>
      <c r="K29" s="144">
        <v>12.72</v>
      </c>
      <c r="L29" s="121">
        <f t="shared" si="4"/>
        <v>0.96665499999999993</v>
      </c>
      <c r="M29" s="123">
        <f t="shared" si="5"/>
        <v>0.96665499999999993</v>
      </c>
      <c r="N29" s="345"/>
      <c r="O29" s="345"/>
      <c r="P29" s="376"/>
      <c r="R29" s="203">
        <v>1</v>
      </c>
      <c r="S29" s="204"/>
      <c r="T29" s="22"/>
      <c r="U29" s="22"/>
      <c r="V29" s="22"/>
      <c r="W29" s="22"/>
      <c r="X29" s="118" t="s">
        <v>515</v>
      </c>
      <c r="Y29" s="30">
        <f t="shared" si="0"/>
        <v>24</v>
      </c>
      <c r="Z29" s="31">
        <f t="shared" si="6"/>
        <v>24.23</v>
      </c>
      <c r="AA29" s="30">
        <f t="shared" si="1"/>
        <v>26</v>
      </c>
      <c r="AB29" s="32">
        <f t="shared" si="2"/>
        <v>0.96699999999999997</v>
      </c>
      <c r="AC29" s="33">
        <f t="shared" si="7"/>
        <v>0.96665499999999993</v>
      </c>
      <c r="AD29" s="32">
        <f t="shared" si="3"/>
        <v>0.96399999999999997</v>
      </c>
      <c r="AE29" s="116"/>
      <c r="AF29" s="70"/>
      <c r="AG29" s="191"/>
      <c r="AH29" s="70"/>
      <c r="AI29" s="126"/>
      <c r="AJ29" s="127"/>
      <c r="AK29" s="126"/>
    </row>
    <row r="30" spans="1:37" s="4" customFormat="1" ht="21.95" customHeight="1">
      <c r="A30" s="355"/>
      <c r="B30" s="345"/>
      <c r="C30" s="345"/>
      <c r="D30" s="350"/>
      <c r="E30" s="345"/>
      <c r="F30" s="184">
        <v>3</v>
      </c>
      <c r="G30" s="146">
        <v>30.48</v>
      </c>
      <c r="H30" s="147">
        <v>1.82</v>
      </c>
      <c r="I30" s="148">
        <v>1</v>
      </c>
      <c r="J30" s="143">
        <v>20.12</v>
      </c>
      <c r="K30" s="144">
        <v>10.96</v>
      </c>
      <c r="L30" s="121">
        <f t="shared" si="4"/>
        <v>0.95107999999999993</v>
      </c>
      <c r="M30" s="123">
        <f t="shared" si="5"/>
        <v>0.95107999999999993</v>
      </c>
      <c r="N30" s="345"/>
      <c r="O30" s="345"/>
      <c r="P30" s="376"/>
      <c r="R30" s="203"/>
      <c r="S30" s="204"/>
      <c r="T30" s="22"/>
      <c r="U30" s="22"/>
      <c r="V30" s="22"/>
      <c r="W30" s="22"/>
      <c r="X30" s="118" t="s">
        <v>515</v>
      </c>
      <c r="Y30" s="30">
        <f t="shared" si="0"/>
        <v>30</v>
      </c>
      <c r="Z30" s="31">
        <f t="shared" si="6"/>
        <v>30.48</v>
      </c>
      <c r="AA30" s="30">
        <f t="shared" si="1"/>
        <v>32</v>
      </c>
      <c r="AB30" s="32">
        <f t="shared" si="2"/>
        <v>0.95299999999999996</v>
      </c>
      <c r="AC30" s="33">
        <f t="shared" si="7"/>
        <v>0.95107999999999993</v>
      </c>
      <c r="AD30" s="32">
        <f t="shared" si="3"/>
        <v>0.94499999999999995</v>
      </c>
      <c r="AE30" s="116"/>
      <c r="AF30" s="70"/>
      <c r="AG30" s="191"/>
      <c r="AH30" s="70"/>
      <c r="AI30" s="126"/>
      <c r="AJ30" s="127"/>
      <c r="AK30" s="126"/>
    </row>
    <row r="31" spans="1:37" s="4" customFormat="1" ht="21.95" customHeight="1">
      <c r="A31" s="355"/>
      <c r="B31" s="345"/>
      <c r="C31" s="345"/>
      <c r="D31" s="350"/>
      <c r="E31" s="345"/>
      <c r="F31" s="184">
        <v>4</v>
      </c>
      <c r="G31" s="146">
        <v>24.23</v>
      </c>
      <c r="H31" s="147">
        <v>1.87</v>
      </c>
      <c r="I31" s="148">
        <v>1.05</v>
      </c>
      <c r="J31" s="143">
        <v>23.58</v>
      </c>
      <c r="K31" s="144">
        <v>12.72</v>
      </c>
      <c r="L31" s="121">
        <f t="shared" si="4"/>
        <v>0.96665499999999993</v>
      </c>
      <c r="M31" s="123">
        <f t="shared" si="5"/>
        <v>0.96665499999999993</v>
      </c>
      <c r="N31" s="345"/>
      <c r="O31" s="345"/>
      <c r="P31" s="376"/>
      <c r="R31" s="203"/>
      <c r="S31" s="204"/>
      <c r="T31" s="22"/>
      <c r="U31" s="22"/>
      <c r="V31" s="22"/>
      <c r="W31" s="22"/>
      <c r="X31" s="118" t="s">
        <v>515</v>
      </c>
      <c r="Y31" s="30">
        <f t="shared" si="0"/>
        <v>24</v>
      </c>
      <c r="Z31" s="31">
        <f t="shared" si="6"/>
        <v>24.23</v>
      </c>
      <c r="AA31" s="30">
        <f t="shared" si="1"/>
        <v>26</v>
      </c>
      <c r="AB31" s="32">
        <f t="shared" si="2"/>
        <v>0.96699999999999997</v>
      </c>
      <c r="AC31" s="33">
        <f t="shared" si="7"/>
        <v>0.96665499999999993</v>
      </c>
      <c r="AD31" s="32">
        <f t="shared" si="3"/>
        <v>0.96399999999999997</v>
      </c>
      <c r="AE31" s="116"/>
      <c r="AF31" s="70"/>
      <c r="AG31" s="191"/>
      <c r="AH31" s="70"/>
      <c r="AI31" s="126"/>
      <c r="AJ31" s="127"/>
      <c r="AK31" s="126"/>
    </row>
    <row r="32" spans="1:37" s="4" customFormat="1" ht="21.95" customHeight="1">
      <c r="A32" s="355"/>
      <c r="B32" s="345"/>
      <c r="C32" s="345"/>
      <c r="D32" s="350"/>
      <c r="E32" s="345"/>
      <c r="F32" s="184">
        <v>5</v>
      </c>
      <c r="G32" s="146">
        <v>16.16</v>
      </c>
      <c r="H32" s="147">
        <v>1.69</v>
      </c>
      <c r="I32" s="148">
        <v>1.53</v>
      </c>
      <c r="J32" s="143">
        <v>24.17</v>
      </c>
      <c r="K32" s="144">
        <v>18.12</v>
      </c>
      <c r="L32" s="121">
        <f t="shared" si="4"/>
        <v>0.98080000000000001</v>
      </c>
      <c r="M32" s="123">
        <f t="shared" si="5"/>
        <v>0.98080000000000001</v>
      </c>
      <c r="N32" s="345"/>
      <c r="O32" s="345"/>
      <c r="P32" s="347"/>
      <c r="R32" s="203"/>
      <c r="S32" s="204"/>
      <c r="T32" s="22"/>
      <c r="U32" s="22"/>
      <c r="V32" s="22"/>
      <c r="W32" s="22"/>
      <c r="X32" s="118" t="s">
        <v>515</v>
      </c>
      <c r="Y32" s="30">
        <f t="shared" si="0"/>
        <v>16</v>
      </c>
      <c r="Z32" s="31">
        <f t="shared" si="6"/>
        <v>16.16</v>
      </c>
      <c r="AA32" s="30">
        <f t="shared" si="1"/>
        <v>18</v>
      </c>
      <c r="AB32" s="32">
        <f t="shared" si="2"/>
        <v>0.98</v>
      </c>
      <c r="AC32" s="33">
        <f t="shared" si="7"/>
        <v>0.98080000000000001</v>
      </c>
      <c r="AD32" s="32">
        <f t="shared" si="3"/>
        <v>0.99</v>
      </c>
      <c r="AE32" s="116"/>
      <c r="AF32" s="70"/>
      <c r="AG32" s="191"/>
      <c r="AH32" s="70"/>
      <c r="AI32" s="126"/>
      <c r="AJ32" s="127"/>
      <c r="AK32" s="126"/>
    </row>
    <row r="33" spans="1:37" s="4" customFormat="1" ht="21.95" customHeight="1">
      <c r="A33" s="183"/>
      <c r="B33" s="184"/>
      <c r="C33" s="184"/>
      <c r="D33" s="185"/>
      <c r="E33" s="184"/>
      <c r="F33" s="184"/>
      <c r="G33" s="146"/>
      <c r="H33" s="147"/>
      <c r="I33" s="148"/>
      <c r="J33" s="143"/>
      <c r="K33" s="144"/>
      <c r="L33" s="255"/>
      <c r="M33" s="256"/>
      <c r="N33" s="184"/>
      <c r="O33" s="184"/>
      <c r="P33" s="184"/>
      <c r="R33" s="203"/>
      <c r="S33" s="204"/>
      <c r="T33" s="22"/>
      <c r="U33" s="22"/>
      <c r="V33" s="22"/>
      <c r="W33" s="22"/>
      <c r="X33" s="118" t="s">
        <v>515</v>
      </c>
      <c r="Y33" s="30" t="e">
        <f t="shared" si="0"/>
        <v>#N/A</v>
      </c>
      <c r="Z33" s="31">
        <f t="shared" si="6"/>
        <v>0</v>
      </c>
      <c r="AA33" s="30" t="e">
        <f t="shared" si="1"/>
        <v>#N/A</v>
      </c>
      <c r="AB33" s="32" t="e">
        <f t="shared" si="2"/>
        <v>#N/A</v>
      </c>
      <c r="AC33" s="33" t="e">
        <f t="shared" si="7"/>
        <v>#N/A</v>
      </c>
      <c r="AD33" s="32" t="e">
        <f t="shared" si="3"/>
        <v>#N/A</v>
      </c>
      <c r="AE33" s="116"/>
      <c r="AF33" s="70"/>
      <c r="AG33" s="191"/>
      <c r="AH33" s="70"/>
      <c r="AI33" s="126"/>
      <c r="AJ33" s="127"/>
      <c r="AK33" s="126"/>
    </row>
    <row r="34" spans="1:37" s="4" customFormat="1" ht="24.95" customHeight="1">
      <c r="A34" s="355">
        <v>12</v>
      </c>
      <c r="B34" s="345" t="s">
        <v>27</v>
      </c>
      <c r="C34" s="345" t="s">
        <v>52</v>
      </c>
      <c r="D34" s="350" t="s">
        <v>53</v>
      </c>
      <c r="E34" s="345" t="s">
        <v>54</v>
      </c>
      <c r="F34" s="184">
        <v>1</v>
      </c>
      <c r="G34" s="146">
        <v>17.7</v>
      </c>
      <c r="H34" s="147">
        <v>1.6</v>
      </c>
      <c r="I34" s="148">
        <v>1.72</v>
      </c>
      <c r="J34" s="143">
        <v>31.2</v>
      </c>
      <c r="K34" s="144">
        <v>35.44</v>
      </c>
      <c r="L34" s="121">
        <f t="shared" ref="L34:L55" si="11">AC34</f>
        <v>0.98849999999999993</v>
      </c>
      <c r="M34" s="123">
        <f t="shared" ref="M34:M55" si="12">AC34</f>
        <v>0.98849999999999993</v>
      </c>
      <c r="N34" s="345" t="s">
        <v>478</v>
      </c>
      <c r="O34" s="345" t="s">
        <v>487</v>
      </c>
      <c r="P34" s="375" t="s">
        <v>524</v>
      </c>
      <c r="R34" s="203"/>
      <c r="S34" s="204"/>
      <c r="T34" s="22"/>
      <c r="U34" s="22"/>
      <c r="V34" s="22"/>
      <c r="W34" s="22"/>
      <c r="X34" s="118" t="s">
        <v>515</v>
      </c>
      <c r="Y34" s="30">
        <f t="shared" si="0"/>
        <v>16</v>
      </c>
      <c r="Z34" s="31">
        <f t="shared" si="6"/>
        <v>17.7</v>
      </c>
      <c r="AA34" s="30">
        <f t="shared" si="1"/>
        <v>18</v>
      </c>
      <c r="AB34" s="32">
        <f t="shared" si="2"/>
        <v>0.98</v>
      </c>
      <c r="AC34" s="33">
        <f t="shared" si="7"/>
        <v>0.98849999999999993</v>
      </c>
      <c r="AD34" s="32">
        <f t="shared" si="3"/>
        <v>0.99</v>
      </c>
      <c r="AE34" s="116"/>
      <c r="AF34" s="70"/>
      <c r="AG34" s="191"/>
      <c r="AH34" s="70"/>
      <c r="AI34" s="126"/>
      <c r="AJ34" s="127"/>
      <c r="AK34" s="126"/>
    </row>
    <row r="35" spans="1:37" s="4" customFormat="1" ht="24.95" customHeight="1">
      <c r="A35" s="355"/>
      <c r="B35" s="345"/>
      <c r="C35" s="345"/>
      <c r="D35" s="350"/>
      <c r="E35" s="345"/>
      <c r="F35" s="184">
        <v>2</v>
      </c>
      <c r="G35" s="146">
        <v>15.76</v>
      </c>
      <c r="H35" s="147">
        <v>1.5</v>
      </c>
      <c r="I35" s="148">
        <v>1.71</v>
      </c>
      <c r="J35" s="143">
        <v>16.39</v>
      </c>
      <c r="K35" s="144">
        <v>21.16</v>
      </c>
      <c r="L35" s="121">
        <f t="shared" si="11"/>
        <v>0.97927999999999993</v>
      </c>
      <c r="M35" s="123">
        <f t="shared" si="12"/>
        <v>0.97927999999999993</v>
      </c>
      <c r="N35" s="345"/>
      <c r="O35" s="345"/>
      <c r="P35" s="376"/>
      <c r="R35" s="203">
        <v>1</v>
      </c>
      <c r="S35" s="204"/>
      <c r="T35" s="22"/>
      <c r="U35" s="22"/>
      <c r="V35" s="22"/>
      <c r="W35" s="22"/>
      <c r="X35" s="118" t="s">
        <v>515</v>
      </c>
      <c r="Y35" s="30">
        <f t="shared" si="0"/>
        <v>14</v>
      </c>
      <c r="Z35" s="31">
        <f t="shared" si="6"/>
        <v>15.76</v>
      </c>
      <c r="AA35" s="30">
        <f t="shared" si="1"/>
        <v>16</v>
      </c>
      <c r="AB35" s="32">
        <f t="shared" si="2"/>
        <v>0.97399999999999998</v>
      </c>
      <c r="AC35" s="33">
        <f t="shared" si="7"/>
        <v>0.97927999999999993</v>
      </c>
      <c r="AD35" s="32">
        <f t="shared" si="3"/>
        <v>0.98</v>
      </c>
      <c r="AE35" s="116"/>
      <c r="AF35" s="70"/>
      <c r="AG35" s="191"/>
      <c r="AH35" s="70"/>
      <c r="AI35" s="126"/>
      <c r="AJ35" s="127"/>
      <c r="AK35" s="126"/>
    </row>
    <row r="36" spans="1:37" s="4" customFormat="1" ht="24.95" customHeight="1">
      <c r="A36" s="355"/>
      <c r="B36" s="345"/>
      <c r="C36" s="345"/>
      <c r="D36" s="350"/>
      <c r="E36" s="345"/>
      <c r="F36" s="184">
        <v>3</v>
      </c>
      <c r="G36" s="146">
        <v>7.17</v>
      </c>
      <c r="H36" s="147">
        <v>1.6</v>
      </c>
      <c r="I36" s="148">
        <v>1.72</v>
      </c>
      <c r="J36" s="143">
        <v>31.2</v>
      </c>
      <c r="K36" s="144">
        <v>35.44</v>
      </c>
      <c r="L36" s="121">
        <f t="shared" si="11"/>
        <v>0.92883000000000004</v>
      </c>
      <c r="M36" s="123">
        <f t="shared" si="12"/>
        <v>0.92883000000000004</v>
      </c>
      <c r="N36" s="345"/>
      <c r="O36" s="345"/>
      <c r="P36" s="347"/>
      <c r="R36" s="203"/>
      <c r="S36" s="204"/>
      <c r="T36" s="22"/>
      <c r="U36" s="22"/>
      <c r="V36" s="22"/>
      <c r="W36" s="22"/>
      <c r="X36" s="118" t="s">
        <v>515</v>
      </c>
      <c r="Y36" s="30">
        <f t="shared" si="0"/>
        <v>6</v>
      </c>
      <c r="Z36" s="31">
        <f t="shared" si="6"/>
        <v>7.17</v>
      </c>
      <c r="AA36" s="30">
        <f t="shared" si="1"/>
        <v>8</v>
      </c>
      <c r="AB36" s="32">
        <f t="shared" si="2"/>
        <v>0.93</v>
      </c>
      <c r="AC36" s="33">
        <f t="shared" si="7"/>
        <v>0.92883000000000004</v>
      </c>
      <c r="AD36" s="32">
        <f t="shared" si="3"/>
        <v>0.92800000000000005</v>
      </c>
      <c r="AE36" s="116"/>
      <c r="AF36" s="70"/>
      <c r="AG36" s="191"/>
      <c r="AH36" s="70"/>
      <c r="AI36" s="126"/>
      <c r="AJ36" s="127"/>
      <c r="AK36" s="126"/>
    </row>
    <row r="37" spans="1:37" s="4" customFormat="1" ht="24.95" customHeight="1">
      <c r="A37" s="355">
        <v>13</v>
      </c>
      <c r="B37" s="345" t="s">
        <v>27</v>
      </c>
      <c r="C37" s="345" t="s">
        <v>55</v>
      </c>
      <c r="D37" s="350" t="s">
        <v>56</v>
      </c>
      <c r="E37" s="345" t="s">
        <v>16</v>
      </c>
      <c r="F37" s="184">
        <v>1</v>
      </c>
      <c r="G37" s="146">
        <v>11.06</v>
      </c>
      <c r="H37" s="147">
        <v>1.87</v>
      </c>
      <c r="I37" s="148">
        <v>3.96</v>
      </c>
      <c r="J37" s="143">
        <v>21.66</v>
      </c>
      <c r="K37" s="144">
        <v>45.65</v>
      </c>
      <c r="L37" s="121">
        <f t="shared" si="11"/>
        <v>0.9556</v>
      </c>
      <c r="M37" s="123">
        <f t="shared" si="12"/>
        <v>0.9556</v>
      </c>
      <c r="N37" s="345" t="s">
        <v>478</v>
      </c>
      <c r="O37" s="345" t="s">
        <v>487</v>
      </c>
      <c r="P37" s="375" t="s">
        <v>524</v>
      </c>
      <c r="R37" s="203">
        <v>1</v>
      </c>
      <c r="S37" s="204"/>
      <c r="T37" s="22"/>
      <c r="U37" s="22"/>
      <c r="V37" s="22"/>
      <c r="W37" s="22"/>
      <c r="X37" s="118" t="s">
        <v>515</v>
      </c>
      <c r="Y37" s="30">
        <f t="shared" si="0"/>
        <v>10</v>
      </c>
      <c r="Z37" s="31">
        <f t="shared" si="6"/>
        <v>11.06</v>
      </c>
      <c r="AA37" s="30">
        <f t="shared" si="1"/>
        <v>12</v>
      </c>
      <c r="AB37" s="32">
        <f t="shared" si="2"/>
        <v>0.94499999999999995</v>
      </c>
      <c r="AC37" s="33">
        <f t="shared" si="7"/>
        <v>0.9556</v>
      </c>
      <c r="AD37" s="32">
        <f t="shared" si="3"/>
        <v>0.96499999999999997</v>
      </c>
      <c r="AE37" s="116"/>
      <c r="AF37" s="70"/>
      <c r="AG37" s="191"/>
      <c r="AH37" s="70"/>
      <c r="AI37" s="126"/>
      <c r="AJ37" s="127"/>
      <c r="AK37" s="126"/>
    </row>
    <row r="38" spans="1:37" s="4" customFormat="1" ht="24.95" customHeight="1">
      <c r="A38" s="355"/>
      <c r="B38" s="345"/>
      <c r="C38" s="345"/>
      <c r="D38" s="350"/>
      <c r="E38" s="345"/>
      <c r="F38" s="184">
        <v>2</v>
      </c>
      <c r="G38" s="146">
        <v>11.01</v>
      </c>
      <c r="H38" s="147">
        <v>1.4</v>
      </c>
      <c r="I38" s="148">
        <v>2.58</v>
      </c>
      <c r="J38" s="143">
        <v>18.96</v>
      </c>
      <c r="K38" s="144">
        <v>34.979999999999997</v>
      </c>
      <c r="L38" s="121">
        <f t="shared" si="11"/>
        <v>0.95509999999999995</v>
      </c>
      <c r="M38" s="123">
        <f t="shared" si="12"/>
        <v>0.95509999999999995</v>
      </c>
      <c r="N38" s="345"/>
      <c r="O38" s="345"/>
      <c r="P38" s="347"/>
      <c r="R38" s="203"/>
      <c r="S38" s="204"/>
      <c r="T38" s="22"/>
      <c r="U38" s="22"/>
      <c r="V38" s="22"/>
      <c r="W38" s="22"/>
      <c r="X38" s="118" t="s">
        <v>515</v>
      </c>
      <c r="Y38" s="30">
        <f t="shared" si="0"/>
        <v>10</v>
      </c>
      <c r="Z38" s="31">
        <f t="shared" si="6"/>
        <v>11.01</v>
      </c>
      <c r="AA38" s="30">
        <f t="shared" si="1"/>
        <v>12</v>
      </c>
      <c r="AB38" s="32">
        <f t="shared" si="2"/>
        <v>0.94499999999999995</v>
      </c>
      <c r="AC38" s="33">
        <f t="shared" si="7"/>
        <v>0.95509999999999995</v>
      </c>
      <c r="AD38" s="32">
        <f t="shared" si="3"/>
        <v>0.96499999999999997</v>
      </c>
      <c r="AE38" s="116"/>
      <c r="AF38" s="70"/>
      <c r="AG38" s="191"/>
      <c r="AH38" s="70"/>
      <c r="AI38" s="126"/>
      <c r="AJ38" s="127"/>
      <c r="AK38" s="126"/>
    </row>
    <row r="39" spans="1:37" s="4" customFormat="1" ht="24.95" customHeight="1">
      <c r="A39" s="355">
        <v>14</v>
      </c>
      <c r="B39" s="345" t="s">
        <v>27</v>
      </c>
      <c r="C39" s="345" t="s">
        <v>57</v>
      </c>
      <c r="D39" s="350" t="s">
        <v>58</v>
      </c>
      <c r="E39" s="345" t="s">
        <v>54</v>
      </c>
      <c r="F39" s="184">
        <v>1</v>
      </c>
      <c r="G39" s="146">
        <v>8.94</v>
      </c>
      <c r="H39" s="147">
        <v>1.1499999999999999</v>
      </c>
      <c r="I39" s="148">
        <v>1.6</v>
      </c>
      <c r="J39" s="143">
        <v>19.14</v>
      </c>
      <c r="K39" s="144">
        <v>27.99</v>
      </c>
      <c r="L39" s="121">
        <f t="shared" si="11"/>
        <v>0.93598999999999999</v>
      </c>
      <c r="M39" s="123">
        <f t="shared" si="12"/>
        <v>0.93598999999999999</v>
      </c>
      <c r="N39" s="345" t="s">
        <v>478</v>
      </c>
      <c r="O39" s="345" t="s">
        <v>487</v>
      </c>
      <c r="P39" s="375" t="s">
        <v>524</v>
      </c>
      <c r="R39" s="203"/>
      <c r="S39" s="204"/>
      <c r="T39" s="22"/>
      <c r="U39" s="22"/>
      <c r="V39" s="22"/>
      <c r="W39" s="22"/>
      <c r="X39" s="118" t="s">
        <v>515</v>
      </c>
      <c r="Y39" s="30">
        <f t="shared" si="0"/>
        <v>8</v>
      </c>
      <c r="Z39" s="31">
        <f t="shared" si="6"/>
        <v>8.94</v>
      </c>
      <c r="AA39" s="30">
        <f t="shared" si="1"/>
        <v>10</v>
      </c>
      <c r="AB39" s="32">
        <f t="shared" si="2"/>
        <v>0.92800000000000005</v>
      </c>
      <c r="AC39" s="33">
        <f t="shared" si="7"/>
        <v>0.93598999999999999</v>
      </c>
      <c r="AD39" s="32">
        <f t="shared" si="3"/>
        <v>0.94499999999999995</v>
      </c>
      <c r="AE39" s="116"/>
      <c r="AF39" s="70"/>
      <c r="AG39" s="191"/>
      <c r="AH39" s="70"/>
      <c r="AI39" s="126"/>
      <c r="AJ39" s="127"/>
      <c r="AK39" s="126"/>
    </row>
    <row r="40" spans="1:37" s="4" customFormat="1" ht="24.95" customHeight="1">
      <c r="A40" s="355"/>
      <c r="B40" s="345"/>
      <c r="C40" s="345"/>
      <c r="D40" s="350"/>
      <c r="E40" s="345"/>
      <c r="F40" s="184">
        <v>2</v>
      </c>
      <c r="G40" s="146">
        <v>16.100000000000001</v>
      </c>
      <c r="H40" s="147">
        <v>1.5</v>
      </c>
      <c r="I40" s="148">
        <v>1.71</v>
      </c>
      <c r="J40" s="143">
        <v>16.39</v>
      </c>
      <c r="K40" s="144">
        <v>21.16</v>
      </c>
      <c r="L40" s="121">
        <f t="shared" si="11"/>
        <v>0.98050000000000004</v>
      </c>
      <c r="M40" s="123">
        <f t="shared" si="12"/>
        <v>0.98050000000000004</v>
      </c>
      <c r="N40" s="345"/>
      <c r="O40" s="345"/>
      <c r="P40" s="376"/>
      <c r="R40" s="203">
        <v>1</v>
      </c>
      <c r="S40" s="204"/>
      <c r="T40" s="22"/>
      <c r="U40" s="22"/>
      <c r="V40" s="22"/>
      <c r="W40" s="22"/>
      <c r="X40" s="118" t="s">
        <v>515</v>
      </c>
      <c r="Y40" s="30">
        <f t="shared" si="0"/>
        <v>16</v>
      </c>
      <c r="Z40" s="31">
        <f t="shared" si="6"/>
        <v>16.100000000000001</v>
      </c>
      <c r="AA40" s="30">
        <f t="shared" si="1"/>
        <v>18</v>
      </c>
      <c r="AB40" s="32">
        <f t="shared" si="2"/>
        <v>0.98</v>
      </c>
      <c r="AC40" s="33">
        <f t="shared" si="7"/>
        <v>0.98050000000000004</v>
      </c>
      <c r="AD40" s="32">
        <f t="shared" si="3"/>
        <v>0.99</v>
      </c>
      <c r="AE40" s="116"/>
      <c r="AF40" s="70"/>
      <c r="AG40" s="191"/>
      <c r="AH40" s="70"/>
      <c r="AI40" s="126"/>
      <c r="AJ40" s="127"/>
      <c r="AK40" s="126"/>
    </row>
    <row r="41" spans="1:37" s="4" customFormat="1" ht="24.95" customHeight="1">
      <c r="A41" s="355"/>
      <c r="B41" s="345"/>
      <c r="C41" s="345"/>
      <c r="D41" s="350"/>
      <c r="E41" s="345"/>
      <c r="F41" s="184">
        <v>3</v>
      </c>
      <c r="G41" s="146">
        <v>8.94</v>
      </c>
      <c r="H41" s="147">
        <v>1.1499999999999999</v>
      </c>
      <c r="I41" s="148">
        <v>1.6</v>
      </c>
      <c r="J41" s="143">
        <v>19.14</v>
      </c>
      <c r="K41" s="144">
        <v>27.99</v>
      </c>
      <c r="L41" s="121">
        <f t="shared" si="11"/>
        <v>0.93598999999999999</v>
      </c>
      <c r="M41" s="123">
        <f t="shared" si="12"/>
        <v>0.93598999999999999</v>
      </c>
      <c r="N41" s="345"/>
      <c r="O41" s="345"/>
      <c r="P41" s="347"/>
      <c r="R41" s="203"/>
      <c r="S41" s="204"/>
      <c r="T41" s="22"/>
      <c r="U41" s="22"/>
      <c r="V41" s="22"/>
      <c r="W41" s="22"/>
      <c r="X41" s="118" t="s">
        <v>515</v>
      </c>
      <c r="Y41" s="30">
        <f t="shared" si="0"/>
        <v>8</v>
      </c>
      <c r="Z41" s="31">
        <f t="shared" si="6"/>
        <v>8.94</v>
      </c>
      <c r="AA41" s="30">
        <f t="shared" si="1"/>
        <v>10</v>
      </c>
      <c r="AB41" s="32">
        <f t="shared" si="2"/>
        <v>0.92800000000000005</v>
      </c>
      <c r="AC41" s="33">
        <f t="shared" si="7"/>
        <v>0.93598999999999999</v>
      </c>
      <c r="AD41" s="32">
        <f t="shared" si="3"/>
        <v>0.94499999999999995</v>
      </c>
      <c r="AE41" s="116"/>
      <c r="AF41" s="70"/>
      <c r="AG41" s="191"/>
      <c r="AH41" s="70"/>
      <c r="AI41" s="126"/>
      <c r="AJ41" s="127"/>
      <c r="AK41" s="126"/>
    </row>
    <row r="42" spans="1:37" s="4" customFormat="1" ht="23.1" customHeight="1">
      <c r="A42" s="357">
        <v>15</v>
      </c>
      <c r="B42" s="346" t="s">
        <v>59</v>
      </c>
      <c r="C42" s="346" t="s">
        <v>60</v>
      </c>
      <c r="D42" s="353" t="s">
        <v>61</v>
      </c>
      <c r="E42" s="346" t="s">
        <v>62</v>
      </c>
      <c r="F42" s="188">
        <v>1</v>
      </c>
      <c r="G42" s="146">
        <v>8.81</v>
      </c>
      <c r="H42" s="143">
        <v>0.99</v>
      </c>
      <c r="I42" s="144">
        <v>1.1299999999999999</v>
      </c>
      <c r="J42" s="143">
        <v>16.48</v>
      </c>
      <c r="K42" s="144">
        <v>25.53</v>
      </c>
      <c r="L42" s="121">
        <f t="shared" si="11"/>
        <v>0.93488499999999997</v>
      </c>
      <c r="M42" s="123">
        <f t="shared" si="12"/>
        <v>0.93488499999999997</v>
      </c>
      <c r="N42" s="346" t="s">
        <v>478</v>
      </c>
      <c r="O42" s="346" t="s">
        <v>487</v>
      </c>
      <c r="P42" s="375" t="s">
        <v>524</v>
      </c>
      <c r="R42" s="203"/>
      <c r="S42" s="204"/>
      <c r="T42" s="22"/>
      <c r="U42" s="22"/>
      <c r="V42" s="22"/>
      <c r="W42" s="22"/>
      <c r="X42" s="118" t="s">
        <v>515</v>
      </c>
      <c r="Y42" s="30">
        <f t="shared" si="0"/>
        <v>8</v>
      </c>
      <c r="Z42" s="31">
        <f t="shared" si="6"/>
        <v>8.81</v>
      </c>
      <c r="AA42" s="30">
        <f t="shared" si="1"/>
        <v>10</v>
      </c>
      <c r="AB42" s="32">
        <f t="shared" si="2"/>
        <v>0.92800000000000005</v>
      </c>
      <c r="AC42" s="33">
        <f t="shared" si="7"/>
        <v>0.93488499999999997</v>
      </c>
      <c r="AD42" s="32">
        <f t="shared" si="3"/>
        <v>0.94499999999999995</v>
      </c>
      <c r="AE42" s="116"/>
      <c r="AF42" s="70"/>
      <c r="AG42" s="191"/>
      <c r="AH42" s="70"/>
      <c r="AI42" s="126"/>
      <c r="AJ42" s="127"/>
      <c r="AK42" s="126"/>
    </row>
    <row r="43" spans="1:37" s="4" customFormat="1" ht="23.1" customHeight="1">
      <c r="A43" s="357"/>
      <c r="B43" s="346"/>
      <c r="C43" s="346"/>
      <c r="D43" s="353"/>
      <c r="E43" s="346"/>
      <c r="F43" s="188">
        <v>2</v>
      </c>
      <c r="G43" s="146">
        <v>17.91</v>
      </c>
      <c r="H43" s="143">
        <v>1.66</v>
      </c>
      <c r="I43" s="144">
        <v>4.3499999999999996</v>
      </c>
      <c r="J43" s="143">
        <v>16.82</v>
      </c>
      <c r="K43" s="144">
        <v>44.16</v>
      </c>
      <c r="L43" s="121">
        <f t="shared" si="11"/>
        <v>0.98955000000000004</v>
      </c>
      <c r="M43" s="123">
        <f t="shared" si="12"/>
        <v>0.98955000000000004</v>
      </c>
      <c r="N43" s="346"/>
      <c r="O43" s="346"/>
      <c r="P43" s="376"/>
      <c r="R43" s="203">
        <v>1</v>
      </c>
      <c r="S43" s="204"/>
      <c r="T43" s="22"/>
      <c r="U43" s="22"/>
      <c r="V43" s="22"/>
      <c r="W43" s="22"/>
      <c r="X43" s="118" t="s">
        <v>515</v>
      </c>
      <c r="Y43" s="30">
        <f t="shared" si="0"/>
        <v>16</v>
      </c>
      <c r="Z43" s="31">
        <f t="shared" si="6"/>
        <v>17.91</v>
      </c>
      <c r="AA43" s="30">
        <f t="shared" si="1"/>
        <v>18</v>
      </c>
      <c r="AB43" s="32">
        <f t="shared" si="2"/>
        <v>0.98</v>
      </c>
      <c r="AC43" s="33">
        <f t="shared" si="7"/>
        <v>0.98955000000000004</v>
      </c>
      <c r="AD43" s="32">
        <f t="shared" si="3"/>
        <v>0.99</v>
      </c>
      <c r="AE43" s="116"/>
      <c r="AF43" s="70"/>
      <c r="AG43" s="191"/>
      <c r="AH43" s="70"/>
      <c r="AI43" s="126"/>
      <c r="AJ43" s="127"/>
      <c r="AK43" s="126"/>
    </row>
    <row r="44" spans="1:37" s="4" customFormat="1" ht="23.1" customHeight="1">
      <c r="A44" s="357"/>
      <c r="B44" s="346"/>
      <c r="C44" s="346"/>
      <c r="D44" s="353"/>
      <c r="E44" s="346"/>
      <c r="F44" s="188">
        <v>3</v>
      </c>
      <c r="G44" s="146">
        <v>8.81</v>
      </c>
      <c r="H44" s="143">
        <v>0.99</v>
      </c>
      <c r="I44" s="144">
        <v>1.1299999999999999</v>
      </c>
      <c r="J44" s="143">
        <v>16.48</v>
      </c>
      <c r="K44" s="144">
        <v>25.53</v>
      </c>
      <c r="L44" s="121">
        <f t="shared" si="11"/>
        <v>0.93488499999999997</v>
      </c>
      <c r="M44" s="123">
        <f t="shared" si="12"/>
        <v>0.93488499999999997</v>
      </c>
      <c r="N44" s="346"/>
      <c r="O44" s="346"/>
      <c r="P44" s="347"/>
      <c r="R44" s="203"/>
      <c r="S44" s="204"/>
      <c r="T44" s="22"/>
      <c r="U44" s="22"/>
      <c r="V44" s="22"/>
      <c r="W44" s="22"/>
      <c r="X44" s="118" t="s">
        <v>515</v>
      </c>
      <c r="Y44" s="30">
        <f t="shared" si="0"/>
        <v>8</v>
      </c>
      <c r="Z44" s="31">
        <f t="shared" si="6"/>
        <v>8.81</v>
      </c>
      <c r="AA44" s="30">
        <f t="shared" si="1"/>
        <v>10</v>
      </c>
      <c r="AB44" s="32">
        <f t="shared" si="2"/>
        <v>0.92800000000000005</v>
      </c>
      <c r="AC44" s="33">
        <f t="shared" si="7"/>
        <v>0.93488499999999997</v>
      </c>
      <c r="AD44" s="32">
        <f t="shared" si="3"/>
        <v>0.94499999999999995</v>
      </c>
      <c r="AE44" s="116"/>
      <c r="AF44" s="70"/>
      <c r="AG44" s="191"/>
      <c r="AH44" s="70"/>
      <c r="AI44" s="126"/>
      <c r="AJ44" s="127"/>
      <c r="AK44" s="126"/>
    </row>
    <row r="45" spans="1:37" s="4" customFormat="1" ht="23.1" customHeight="1">
      <c r="A45" s="355">
        <v>16</v>
      </c>
      <c r="B45" s="345" t="s">
        <v>59</v>
      </c>
      <c r="C45" s="345" t="s">
        <v>63</v>
      </c>
      <c r="D45" s="350" t="s">
        <v>64</v>
      </c>
      <c r="E45" s="345" t="s">
        <v>54</v>
      </c>
      <c r="F45" s="184">
        <v>1</v>
      </c>
      <c r="G45" s="146">
        <v>7.11</v>
      </c>
      <c r="H45" s="147">
        <v>1.6</v>
      </c>
      <c r="I45" s="148">
        <v>1.72</v>
      </c>
      <c r="J45" s="143">
        <v>31.2</v>
      </c>
      <c r="K45" s="144">
        <v>35.44</v>
      </c>
      <c r="L45" s="121">
        <f t="shared" si="11"/>
        <v>0.92888999999999999</v>
      </c>
      <c r="M45" s="123">
        <f t="shared" si="12"/>
        <v>0.92888999999999999</v>
      </c>
      <c r="N45" s="345" t="s">
        <v>478</v>
      </c>
      <c r="O45" s="345" t="s">
        <v>487</v>
      </c>
      <c r="P45" s="375" t="s">
        <v>524</v>
      </c>
      <c r="R45" s="203"/>
      <c r="S45" s="204"/>
      <c r="T45" s="22"/>
      <c r="U45" s="22"/>
      <c r="V45" s="22"/>
      <c r="W45" s="22"/>
      <c r="X45" s="118" t="s">
        <v>515</v>
      </c>
      <c r="Y45" s="30">
        <f t="shared" si="0"/>
        <v>6</v>
      </c>
      <c r="Z45" s="31">
        <f t="shared" si="6"/>
        <v>7.11</v>
      </c>
      <c r="AA45" s="30">
        <f t="shared" si="1"/>
        <v>8</v>
      </c>
      <c r="AB45" s="32">
        <f t="shared" si="2"/>
        <v>0.93</v>
      </c>
      <c r="AC45" s="33">
        <f t="shared" si="7"/>
        <v>0.92888999999999999</v>
      </c>
      <c r="AD45" s="32">
        <f t="shared" si="3"/>
        <v>0.92800000000000005</v>
      </c>
      <c r="AE45" s="116"/>
      <c r="AF45" s="70"/>
      <c r="AG45" s="191"/>
      <c r="AH45" s="70"/>
      <c r="AI45" s="126"/>
      <c r="AJ45" s="127"/>
      <c r="AK45" s="126"/>
    </row>
    <row r="46" spans="1:37" s="4" customFormat="1" ht="23.1" customHeight="1">
      <c r="A46" s="355"/>
      <c r="B46" s="345"/>
      <c r="C46" s="345"/>
      <c r="D46" s="350"/>
      <c r="E46" s="345"/>
      <c r="F46" s="184">
        <v>2</v>
      </c>
      <c r="G46" s="146">
        <v>16.21</v>
      </c>
      <c r="H46" s="147">
        <v>1.5</v>
      </c>
      <c r="I46" s="148">
        <v>1.71</v>
      </c>
      <c r="J46" s="143">
        <v>16.39</v>
      </c>
      <c r="K46" s="144">
        <v>21.16</v>
      </c>
      <c r="L46" s="121">
        <f t="shared" si="11"/>
        <v>0.98104999999999998</v>
      </c>
      <c r="M46" s="123">
        <f t="shared" si="12"/>
        <v>0.98104999999999998</v>
      </c>
      <c r="N46" s="345"/>
      <c r="O46" s="345"/>
      <c r="P46" s="376"/>
      <c r="R46" s="203">
        <v>1</v>
      </c>
      <c r="S46" s="204"/>
      <c r="T46" s="22"/>
      <c r="U46" s="22"/>
      <c r="V46" s="22"/>
      <c r="W46" s="22"/>
      <c r="X46" s="118" t="s">
        <v>515</v>
      </c>
      <c r="Y46" s="30">
        <f t="shared" si="0"/>
        <v>16</v>
      </c>
      <c r="Z46" s="31">
        <f t="shared" si="6"/>
        <v>16.21</v>
      </c>
      <c r="AA46" s="30">
        <f t="shared" si="1"/>
        <v>18</v>
      </c>
      <c r="AB46" s="32">
        <f t="shared" si="2"/>
        <v>0.98</v>
      </c>
      <c r="AC46" s="33">
        <f t="shared" si="7"/>
        <v>0.98104999999999998</v>
      </c>
      <c r="AD46" s="32">
        <f t="shared" si="3"/>
        <v>0.99</v>
      </c>
      <c r="AE46" s="116"/>
      <c r="AF46" s="70"/>
      <c r="AG46" s="191"/>
      <c r="AH46" s="70"/>
      <c r="AI46" s="126"/>
      <c r="AJ46" s="127"/>
      <c r="AK46" s="126"/>
    </row>
    <row r="47" spans="1:37" s="4" customFormat="1" ht="23.1" customHeight="1">
      <c r="A47" s="355"/>
      <c r="B47" s="345"/>
      <c r="C47" s="345"/>
      <c r="D47" s="350"/>
      <c r="E47" s="345"/>
      <c r="F47" s="184">
        <v>3</v>
      </c>
      <c r="G47" s="146">
        <v>7.11</v>
      </c>
      <c r="H47" s="147">
        <v>1.6</v>
      </c>
      <c r="I47" s="148">
        <v>1.72</v>
      </c>
      <c r="J47" s="143">
        <v>31.2</v>
      </c>
      <c r="K47" s="144">
        <v>35.44</v>
      </c>
      <c r="L47" s="121">
        <f t="shared" si="11"/>
        <v>0.92888999999999999</v>
      </c>
      <c r="M47" s="123">
        <f t="shared" si="12"/>
        <v>0.92888999999999999</v>
      </c>
      <c r="N47" s="345"/>
      <c r="O47" s="345"/>
      <c r="P47" s="347"/>
      <c r="R47" s="203"/>
      <c r="S47" s="204"/>
      <c r="T47" s="22"/>
      <c r="U47" s="22"/>
      <c r="V47" s="22"/>
      <c r="W47" s="22"/>
      <c r="X47" s="118" t="s">
        <v>515</v>
      </c>
      <c r="Y47" s="30">
        <f t="shared" si="0"/>
        <v>6</v>
      </c>
      <c r="Z47" s="31">
        <f t="shared" si="6"/>
        <v>7.11</v>
      </c>
      <c r="AA47" s="30">
        <f t="shared" si="1"/>
        <v>8</v>
      </c>
      <c r="AB47" s="32">
        <f t="shared" si="2"/>
        <v>0.93</v>
      </c>
      <c r="AC47" s="33">
        <f t="shared" si="7"/>
        <v>0.92888999999999999</v>
      </c>
      <c r="AD47" s="32">
        <f t="shared" si="3"/>
        <v>0.92800000000000005</v>
      </c>
      <c r="AE47" s="116"/>
      <c r="AF47" s="70"/>
      <c r="AG47" s="191"/>
      <c r="AH47" s="70"/>
      <c r="AI47" s="126"/>
      <c r="AJ47" s="127"/>
      <c r="AK47" s="126"/>
    </row>
    <row r="48" spans="1:37" s="4" customFormat="1" ht="23.1" customHeight="1">
      <c r="A48" s="357">
        <v>17</v>
      </c>
      <c r="B48" s="346" t="s">
        <v>59</v>
      </c>
      <c r="C48" s="346" t="s">
        <v>65</v>
      </c>
      <c r="D48" s="353" t="s">
        <v>66</v>
      </c>
      <c r="E48" s="346" t="s">
        <v>67</v>
      </c>
      <c r="F48" s="188">
        <v>1</v>
      </c>
      <c r="G48" s="146">
        <v>16.18</v>
      </c>
      <c r="H48" s="143">
        <v>1.5</v>
      </c>
      <c r="I48" s="144">
        <v>1.71</v>
      </c>
      <c r="J48" s="143">
        <v>16.39</v>
      </c>
      <c r="K48" s="144">
        <v>21.16</v>
      </c>
      <c r="L48" s="121">
        <f t="shared" si="11"/>
        <v>0.98089999999999999</v>
      </c>
      <c r="M48" s="123">
        <f t="shared" si="12"/>
        <v>0.98089999999999999</v>
      </c>
      <c r="N48" s="346" t="s">
        <v>478</v>
      </c>
      <c r="O48" s="346" t="s">
        <v>487</v>
      </c>
      <c r="P48" s="380" t="s">
        <v>524</v>
      </c>
      <c r="R48" s="203">
        <v>1</v>
      </c>
      <c r="S48" s="204"/>
      <c r="T48" s="22"/>
      <c r="U48" s="22"/>
      <c r="V48" s="22"/>
      <c r="W48" s="22"/>
      <c r="X48" s="118" t="s">
        <v>515</v>
      </c>
      <c r="Y48" s="30">
        <f t="shared" si="0"/>
        <v>16</v>
      </c>
      <c r="Z48" s="31">
        <f t="shared" si="6"/>
        <v>16.18</v>
      </c>
      <c r="AA48" s="30">
        <f t="shared" si="1"/>
        <v>18</v>
      </c>
      <c r="AB48" s="32">
        <f t="shared" si="2"/>
        <v>0.98</v>
      </c>
      <c r="AC48" s="33">
        <f t="shared" si="7"/>
        <v>0.98089999999999999</v>
      </c>
      <c r="AD48" s="32">
        <f t="shared" si="3"/>
        <v>0.99</v>
      </c>
      <c r="AE48" s="116"/>
      <c r="AF48" s="70"/>
      <c r="AG48" s="191"/>
      <c r="AH48" s="70"/>
      <c r="AI48" s="126"/>
      <c r="AJ48" s="127"/>
      <c r="AK48" s="126"/>
    </row>
    <row r="49" spans="1:37" s="4" customFormat="1" ht="23.1" customHeight="1">
      <c r="A49" s="357"/>
      <c r="B49" s="346"/>
      <c r="C49" s="346"/>
      <c r="D49" s="353"/>
      <c r="E49" s="346"/>
      <c r="F49" s="188">
        <v>2</v>
      </c>
      <c r="G49" s="146">
        <v>7.11</v>
      </c>
      <c r="H49" s="134">
        <v>1.6</v>
      </c>
      <c r="I49" s="144">
        <v>1.72</v>
      </c>
      <c r="J49" s="143">
        <v>31.2</v>
      </c>
      <c r="K49" s="144">
        <v>35.44</v>
      </c>
      <c r="L49" s="121">
        <f t="shared" si="11"/>
        <v>0.92888999999999999</v>
      </c>
      <c r="M49" s="123">
        <f t="shared" si="12"/>
        <v>0.92888999999999999</v>
      </c>
      <c r="N49" s="346"/>
      <c r="O49" s="346"/>
      <c r="P49" s="348"/>
      <c r="R49" s="203"/>
      <c r="S49" s="204"/>
      <c r="T49" s="22"/>
      <c r="U49" s="22"/>
      <c r="V49" s="22"/>
      <c r="W49" s="22"/>
      <c r="X49" s="118" t="s">
        <v>515</v>
      </c>
      <c r="Y49" s="30">
        <f t="shared" si="0"/>
        <v>6</v>
      </c>
      <c r="Z49" s="31">
        <f t="shared" si="6"/>
        <v>7.11</v>
      </c>
      <c r="AA49" s="30">
        <f t="shared" si="1"/>
        <v>8</v>
      </c>
      <c r="AB49" s="32">
        <f t="shared" si="2"/>
        <v>0.93</v>
      </c>
      <c r="AC49" s="33">
        <f t="shared" si="7"/>
        <v>0.92888999999999999</v>
      </c>
      <c r="AD49" s="32">
        <f t="shared" si="3"/>
        <v>0.92800000000000005</v>
      </c>
      <c r="AE49" s="116"/>
      <c r="AF49" s="70"/>
      <c r="AG49" s="191"/>
      <c r="AH49" s="70"/>
      <c r="AI49" s="126"/>
      <c r="AJ49" s="127"/>
      <c r="AK49" s="126"/>
    </row>
    <row r="50" spans="1:37" s="4" customFormat="1" ht="23.1" customHeight="1">
      <c r="A50" s="355">
        <v>18</v>
      </c>
      <c r="B50" s="345" t="s">
        <v>59</v>
      </c>
      <c r="C50" s="345" t="s">
        <v>68</v>
      </c>
      <c r="D50" s="350" t="s">
        <v>69</v>
      </c>
      <c r="E50" s="345" t="s">
        <v>62</v>
      </c>
      <c r="F50" s="184">
        <v>1</v>
      </c>
      <c r="G50" s="146">
        <v>5.86</v>
      </c>
      <c r="H50" s="254">
        <v>1.18</v>
      </c>
      <c r="I50" s="148">
        <v>1.45</v>
      </c>
      <c r="J50" s="143">
        <v>27.79</v>
      </c>
      <c r="K50" s="144">
        <v>21.02</v>
      </c>
      <c r="L50" s="121">
        <f t="shared" si="11"/>
        <v>0.93105000000000004</v>
      </c>
      <c r="M50" s="123">
        <f t="shared" si="12"/>
        <v>0.93105000000000004</v>
      </c>
      <c r="N50" s="345" t="s">
        <v>478</v>
      </c>
      <c r="O50" s="345" t="s">
        <v>487</v>
      </c>
      <c r="P50" s="375" t="s">
        <v>524</v>
      </c>
      <c r="R50" s="203"/>
      <c r="S50" s="204"/>
      <c r="T50" s="22"/>
      <c r="U50" s="22"/>
      <c r="V50" s="22"/>
      <c r="W50" s="22"/>
      <c r="X50" s="118" t="s">
        <v>515</v>
      </c>
      <c r="Y50" s="30">
        <f t="shared" si="0"/>
        <v>4</v>
      </c>
      <c r="Z50" s="31">
        <f t="shared" si="6"/>
        <v>5.86</v>
      </c>
      <c r="AA50" s="30">
        <f t="shared" si="1"/>
        <v>6</v>
      </c>
      <c r="AB50" s="32">
        <f t="shared" si="2"/>
        <v>0.94499999999999995</v>
      </c>
      <c r="AC50" s="33">
        <f t="shared" si="7"/>
        <v>0.93105000000000004</v>
      </c>
      <c r="AD50" s="32">
        <f t="shared" si="3"/>
        <v>0.93</v>
      </c>
      <c r="AE50" s="116"/>
      <c r="AF50" s="70"/>
      <c r="AG50" s="191"/>
      <c r="AH50" s="70"/>
      <c r="AI50" s="126"/>
      <c r="AJ50" s="127"/>
      <c r="AK50" s="126"/>
    </row>
    <row r="51" spans="1:37" s="4" customFormat="1" ht="23.1" customHeight="1">
      <c r="A51" s="355"/>
      <c r="B51" s="345"/>
      <c r="C51" s="345"/>
      <c r="D51" s="350"/>
      <c r="E51" s="345"/>
      <c r="F51" s="184">
        <v>2</v>
      </c>
      <c r="G51" s="146">
        <v>18.82</v>
      </c>
      <c r="H51" s="254">
        <v>1.64</v>
      </c>
      <c r="I51" s="148">
        <v>4.8</v>
      </c>
      <c r="J51" s="143">
        <v>28.87</v>
      </c>
      <c r="K51" s="144">
        <v>56.91</v>
      </c>
      <c r="L51" s="121">
        <f t="shared" si="11"/>
        <v>0.99204999999999999</v>
      </c>
      <c r="M51" s="123">
        <f t="shared" si="12"/>
        <v>0.99204999999999999</v>
      </c>
      <c r="N51" s="345"/>
      <c r="O51" s="345"/>
      <c r="P51" s="376"/>
      <c r="R51" s="203">
        <v>1</v>
      </c>
      <c r="S51" s="204"/>
      <c r="T51" s="22"/>
      <c r="U51" s="22"/>
      <c r="V51" s="22"/>
      <c r="W51" s="22"/>
      <c r="X51" s="118" t="s">
        <v>515</v>
      </c>
      <c r="Y51" s="30">
        <f t="shared" si="0"/>
        <v>18</v>
      </c>
      <c r="Z51" s="31">
        <f t="shared" si="6"/>
        <v>18.82</v>
      </c>
      <c r="AA51" s="30">
        <f t="shared" si="1"/>
        <v>20</v>
      </c>
      <c r="AB51" s="32">
        <f t="shared" si="2"/>
        <v>0.99</v>
      </c>
      <c r="AC51" s="33">
        <f t="shared" si="7"/>
        <v>0.99204999999999999</v>
      </c>
      <c r="AD51" s="32">
        <f t="shared" si="3"/>
        <v>0.995</v>
      </c>
      <c r="AE51" s="116"/>
      <c r="AF51" s="70"/>
      <c r="AG51" s="191"/>
      <c r="AH51" s="70"/>
      <c r="AI51" s="126"/>
      <c r="AJ51" s="127"/>
      <c r="AK51" s="126"/>
    </row>
    <row r="52" spans="1:37" s="4" customFormat="1" ht="23.1" customHeight="1">
      <c r="A52" s="355"/>
      <c r="B52" s="345"/>
      <c r="C52" s="345"/>
      <c r="D52" s="350"/>
      <c r="E52" s="345"/>
      <c r="F52" s="184">
        <v>3</v>
      </c>
      <c r="G52" s="146">
        <v>5.86</v>
      </c>
      <c r="H52" s="254">
        <v>1.18</v>
      </c>
      <c r="I52" s="148">
        <v>1.45</v>
      </c>
      <c r="J52" s="143">
        <v>27.79</v>
      </c>
      <c r="K52" s="144">
        <v>21.02</v>
      </c>
      <c r="L52" s="121">
        <f t="shared" si="11"/>
        <v>0.93105000000000004</v>
      </c>
      <c r="M52" s="123">
        <f t="shared" si="12"/>
        <v>0.93105000000000004</v>
      </c>
      <c r="N52" s="345"/>
      <c r="O52" s="345"/>
      <c r="P52" s="347"/>
      <c r="R52" s="203"/>
      <c r="S52" s="204"/>
      <c r="T52" s="22"/>
      <c r="U52" s="22"/>
      <c r="V52" s="22"/>
      <c r="W52" s="22"/>
      <c r="X52" s="118" t="s">
        <v>515</v>
      </c>
      <c r="Y52" s="30">
        <f t="shared" si="0"/>
        <v>4</v>
      </c>
      <c r="Z52" s="31">
        <f t="shared" si="6"/>
        <v>5.86</v>
      </c>
      <c r="AA52" s="30">
        <f t="shared" si="1"/>
        <v>6</v>
      </c>
      <c r="AB52" s="32">
        <f t="shared" si="2"/>
        <v>0.94499999999999995</v>
      </c>
      <c r="AC52" s="33">
        <f t="shared" si="7"/>
        <v>0.93105000000000004</v>
      </c>
      <c r="AD52" s="32">
        <f t="shared" si="3"/>
        <v>0.93</v>
      </c>
      <c r="AE52" s="116"/>
      <c r="AF52" s="70"/>
      <c r="AG52" s="191"/>
      <c r="AH52" s="70"/>
      <c r="AI52" s="126"/>
      <c r="AJ52" s="127"/>
      <c r="AK52" s="126"/>
    </row>
    <row r="53" spans="1:37" s="4" customFormat="1" ht="23.1" customHeight="1">
      <c r="A53" s="355">
        <v>19</v>
      </c>
      <c r="B53" s="345" t="s">
        <v>59</v>
      </c>
      <c r="C53" s="345" t="s">
        <v>70</v>
      </c>
      <c r="D53" s="350" t="s">
        <v>71</v>
      </c>
      <c r="E53" s="345" t="s">
        <v>54</v>
      </c>
      <c r="F53" s="184">
        <v>1</v>
      </c>
      <c r="G53" s="150">
        <v>8.94</v>
      </c>
      <c r="H53" s="147">
        <v>1.1499999999999999</v>
      </c>
      <c r="I53" s="148">
        <v>1.6</v>
      </c>
      <c r="J53" s="143">
        <v>19.14</v>
      </c>
      <c r="K53" s="144">
        <v>37.99</v>
      </c>
      <c r="L53" s="121">
        <f t="shared" si="11"/>
        <v>0.93598999999999999</v>
      </c>
      <c r="M53" s="123">
        <f t="shared" si="12"/>
        <v>0.93598999999999999</v>
      </c>
      <c r="N53" s="345" t="s">
        <v>478</v>
      </c>
      <c r="O53" s="345" t="s">
        <v>487</v>
      </c>
      <c r="P53" s="375" t="s">
        <v>524</v>
      </c>
      <c r="R53" s="203"/>
      <c r="S53" s="204"/>
      <c r="T53" s="22"/>
      <c r="U53" s="22"/>
      <c r="V53" s="22"/>
      <c r="W53" s="22"/>
      <c r="X53" s="118" t="s">
        <v>515</v>
      </c>
      <c r="Y53" s="30">
        <f t="shared" si="0"/>
        <v>8</v>
      </c>
      <c r="Z53" s="31">
        <f t="shared" si="6"/>
        <v>8.94</v>
      </c>
      <c r="AA53" s="30">
        <f t="shared" si="1"/>
        <v>10</v>
      </c>
      <c r="AB53" s="32">
        <f t="shared" si="2"/>
        <v>0.92800000000000005</v>
      </c>
      <c r="AC53" s="33">
        <f t="shared" si="7"/>
        <v>0.93598999999999999</v>
      </c>
      <c r="AD53" s="32">
        <f t="shared" si="3"/>
        <v>0.94499999999999995</v>
      </c>
      <c r="AE53" s="116"/>
      <c r="AF53" s="70"/>
      <c r="AG53" s="191"/>
      <c r="AH53" s="70"/>
      <c r="AI53" s="126"/>
      <c r="AJ53" s="127"/>
      <c r="AK53" s="126"/>
    </row>
    <row r="54" spans="1:37" s="4" customFormat="1" ht="23.1" customHeight="1">
      <c r="A54" s="355"/>
      <c r="B54" s="345"/>
      <c r="C54" s="345"/>
      <c r="D54" s="350"/>
      <c r="E54" s="345"/>
      <c r="F54" s="184">
        <v>2</v>
      </c>
      <c r="G54" s="146">
        <v>16.149999999999999</v>
      </c>
      <c r="H54" s="147">
        <v>1.5</v>
      </c>
      <c r="I54" s="148">
        <v>1.71</v>
      </c>
      <c r="J54" s="143">
        <v>16.39</v>
      </c>
      <c r="K54" s="144">
        <v>21.16</v>
      </c>
      <c r="L54" s="121">
        <f t="shared" si="11"/>
        <v>0.98075000000000001</v>
      </c>
      <c r="M54" s="123">
        <f t="shared" si="12"/>
        <v>0.98075000000000001</v>
      </c>
      <c r="N54" s="345"/>
      <c r="O54" s="345"/>
      <c r="P54" s="376"/>
      <c r="R54" s="203">
        <v>1</v>
      </c>
      <c r="S54" s="204"/>
      <c r="T54" s="22"/>
      <c r="U54" s="22"/>
      <c r="V54" s="22"/>
      <c r="W54" s="22"/>
      <c r="X54" s="118" t="s">
        <v>515</v>
      </c>
      <c r="Y54" s="30">
        <f t="shared" si="0"/>
        <v>16</v>
      </c>
      <c r="Z54" s="31">
        <f t="shared" si="6"/>
        <v>16.149999999999999</v>
      </c>
      <c r="AA54" s="30">
        <f t="shared" si="1"/>
        <v>18</v>
      </c>
      <c r="AB54" s="32">
        <f t="shared" si="2"/>
        <v>0.98</v>
      </c>
      <c r="AC54" s="33">
        <f t="shared" si="7"/>
        <v>0.98075000000000001</v>
      </c>
      <c r="AD54" s="32">
        <f t="shared" si="3"/>
        <v>0.99</v>
      </c>
      <c r="AE54" s="116"/>
      <c r="AF54" s="70"/>
      <c r="AG54" s="191"/>
      <c r="AH54" s="70"/>
      <c r="AI54" s="126"/>
      <c r="AJ54" s="127"/>
      <c r="AK54" s="126"/>
    </row>
    <row r="55" spans="1:37" s="4" customFormat="1" ht="23.1" customHeight="1">
      <c r="A55" s="355"/>
      <c r="B55" s="345"/>
      <c r="C55" s="345"/>
      <c r="D55" s="350"/>
      <c r="E55" s="345"/>
      <c r="F55" s="184">
        <v>3</v>
      </c>
      <c r="G55" s="146">
        <v>8.94</v>
      </c>
      <c r="H55" s="147">
        <v>1.1499999999999999</v>
      </c>
      <c r="I55" s="148">
        <v>1.6</v>
      </c>
      <c r="J55" s="143">
        <v>19.14</v>
      </c>
      <c r="K55" s="144">
        <v>27.99</v>
      </c>
      <c r="L55" s="121">
        <f t="shared" si="11"/>
        <v>0.93598999999999999</v>
      </c>
      <c r="M55" s="123">
        <f t="shared" si="12"/>
        <v>0.93598999999999999</v>
      </c>
      <c r="N55" s="345"/>
      <c r="O55" s="345"/>
      <c r="P55" s="347"/>
      <c r="R55" s="203"/>
      <c r="S55" s="204"/>
      <c r="T55" s="22"/>
      <c r="U55" s="22"/>
      <c r="V55" s="22"/>
      <c r="W55" s="22"/>
      <c r="X55" s="118" t="s">
        <v>515</v>
      </c>
      <c r="Y55" s="30">
        <f t="shared" si="0"/>
        <v>8</v>
      </c>
      <c r="Z55" s="31">
        <f t="shared" si="6"/>
        <v>8.94</v>
      </c>
      <c r="AA55" s="30">
        <f t="shared" si="1"/>
        <v>10</v>
      </c>
      <c r="AB55" s="32">
        <f t="shared" si="2"/>
        <v>0.92800000000000005</v>
      </c>
      <c r="AC55" s="33">
        <f t="shared" si="7"/>
        <v>0.93598999999999999</v>
      </c>
      <c r="AD55" s="32">
        <f t="shared" si="3"/>
        <v>0.94499999999999995</v>
      </c>
      <c r="AE55" s="116"/>
      <c r="AF55" s="70"/>
      <c r="AG55" s="191"/>
      <c r="AH55" s="70"/>
      <c r="AI55" s="126"/>
      <c r="AJ55" s="127"/>
      <c r="AK55" s="126"/>
    </row>
    <row r="56" spans="1:37" s="4" customFormat="1" ht="23.1" customHeight="1">
      <c r="A56" s="183"/>
      <c r="B56" s="184"/>
      <c r="C56" s="184"/>
      <c r="D56" s="185"/>
      <c r="E56" s="184"/>
      <c r="F56" s="184"/>
      <c r="G56" s="146"/>
      <c r="H56" s="147"/>
      <c r="I56" s="148"/>
      <c r="J56" s="143"/>
      <c r="K56" s="144"/>
      <c r="L56" s="255"/>
      <c r="M56" s="256"/>
      <c r="N56" s="184"/>
      <c r="O56" s="184"/>
      <c r="P56" s="184"/>
      <c r="R56" s="203"/>
      <c r="S56" s="204"/>
      <c r="T56" s="22"/>
      <c r="U56" s="22"/>
      <c r="V56" s="22"/>
      <c r="W56" s="22"/>
      <c r="X56" s="118" t="s">
        <v>515</v>
      </c>
      <c r="Y56" s="30" t="e">
        <f t="shared" si="0"/>
        <v>#N/A</v>
      </c>
      <c r="Z56" s="31">
        <f t="shared" si="6"/>
        <v>0</v>
      </c>
      <c r="AA56" s="30" t="e">
        <f t="shared" si="1"/>
        <v>#N/A</v>
      </c>
      <c r="AB56" s="32" t="e">
        <f t="shared" si="2"/>
        <v>#N/A</v>
      </c>
      <c r="AC56" s="33" t="e">
        <f t="shared" si="7"/>
        <v>#N/A</v>
      </c>
      <c r="AD56" s="32" t="e">
        <f t="shared" si="3"/>
        <v>#N/A</v>
      </c>
      <c r="AE56" s="116"/>
      <c r="AF56" s="70"/>
      <c r="AG56" s="191"/>
      <c r="AH56" s="70"/>
      <c r="AI56" s="126"/>
      <c r="AJ56" s="127"/>
      <c r="AK56" s="126"/>
    </row>
    <row r="57" spans="1:37" s="4" customFormat="1" ht="23.1" customHeight="1">
      <c r="A57" s="183"/>
      <c r="B57" s="184"/>
      <c r="C57" s="184"/>
      <c r="D57" s="185"/>
      <c r="E57" s="184"/>
      <c r="F57" s="184"/>
      <c r="G57" s="146"/>
      <c r="H57" s="147"/>
      <c r="I57" s="148"/>
      <c r="J57" s="143"/>
      <c r="K57" s="144"/>
      <c r="L57" s="255"/>
      <c r="M57" s="256"/>
      <c r="N57" s="184"/>
      <c r="O57" s="184"/>
      <c r="P57" s="249"/>
      <c r="R57" s="203"/>
      <c r="S57" s="204"/>
      <c r="T57" s="22"/>
      <c r="U57" s="22"/>
      <c r="V57" s="22"/>
      <c r="W57" s="22"/>
      <c r="X57" s="118" t="s">
        <v>515</v>
      </c>
      <c r="Y57" s="30" t="e">
        <f t="shared" si="0"/>
        <v>#N/A</v>
      </c>
      <c r="Z57" s="31">
        <f t="shared" si="6"/>
        <v>0</v>
      </c>
      <c r="AA57" s="30" t="e">
        <f t="shared" si="1"/>
        <v>#N/A</v>
      </c>
      <c r="AB57" s="32" t="e">
        <f t="shared" si="2"/>
        <v>#N/A</v>
      </c>
      <c r="AC57" s="33" t="e">
        <f t="shared" si="7"/>
        <v>#N/A</v>
      </c>
      <c r="AD57" s="32" t="e">
        <f t="shared" si="3"/>
        <v>#N/A</v>
      </c>
      <c r="AE57" s="116"/>
      <c r="AF57" s="70"/>
      <c r="AG57" s="191"/>
      <c r="AH57" s="70"/>
      <c r="AI57" s="126"/>
      <c r="AJ57" s="127"/>
      <c r="AK57" s="126"/>
    </row>
    <row r="58" spans="1:37" s="4" customFormat="1" ht="23.1" customHeight="1">
      <c r="A58" s="355">
        <v>20</v>
      </c>
      <c r="B58" s="345" t="s">
        <v>59</v>
      </c>
      <c r="C58" s="345" t="s">
        <v>72</v>
      </c>
      <c r="D58" s="350" t="s">
        <v>73</v>
      </c>
      <c r="E58" s="345" t="s">
        <v>54</v>
      </c>
      <c r="F58" s="184">
        <v>1</v>
      </c>
      <c r="G58" s="146">
        <v>8.89</v>
      </c>
      <c r="H58" s="147">
        <v>1.1499999999999999</v>
      </c>
      <c r="I58" s="148">
        <v>1.6</v>
      </c>
      <c r="J58" s="143">
        <v>19.14</v>
      </c>
      <c r="K58" s="144">
        <v>27.99</v>
      </c>
      <c r="L58" s="121">
        <f t="shared" ref="L58:L111" si="13">AC58</f>
        <v>0.93556499999999998</v>
      </c>
      <c r="M58" s="123">
        <f t="shared" ref="M58:M111" si="14">AC58</f>
        <v>0.93556499999999998</v>
      </c>
      <c r="N58" s="345" t="s">
        <v>478</v>
      </c>
      <c r="O58" s="345" t="s">
        <v>487</v>
      </c>
      <c r="P58" s="375" t="s">
        <v>524</v>
      </c>
      <c r="R58" s="203"/>
      <c r="S58" s="204"/>
      <c r="T58" s="22"/>
      <c r="U58" s="22"/>
      <c r="V58" s="22"/>
      <c r="W58" s="22"/>
      <c r="X58" s="118" t="s">
        <v>515</v>
      </c>
      <c r="Y58" s="30">
        <f t="shared" si="0"/>
        <v>8</v>
      </c>
      <c r="Z58" s="31">
        <f t="shared" si="6"/>
        <v>8.89</v>
      </c>
      <c r="AA58" s="30">
        <f t="shared" si="1"/>
        <v>10</v>
      </c>
      <c r="AB58" s="32">
        <f t="shared" si="2"/>
        <v>0.92800000000000005</v>
      </c>
      <c r="AC58" s="33">
        <f t="shared" si="7"/>
        <v>0.93556499999999998</v>
      </c>
      <c r="AD58" s="32">
        <f t="shared" si="3"/>
        <v>0.94499999999999995</v>
      </c>
      <c r="AE58" s="116"/>
      <c r="AF58" s="70"/>
      <c r="AG58" s="191"/>
      <c r="AH58" s="70"/>
      <c r="AI58" s="126"/>
      <c r="AJ58" s="127"/>
      <c r="AK58" s="126"/>
    </row>
    <row r="59" spans="1:37" s="4" customFormat="1" ht="23.1" customHeight="1">
      <c r="A59" s="355"/>
      <c r="B59" s="345"/>
      <c r="C59" s="345"/>
      <c r="D59" s="350"/>
      <c r="E59" s="345"/>
      <c r="F59" s="184">
        <v>2</v>
      </c>
      <c r="G59" s="146">
        <v>16.21</v>
      </c>
      <c r="H59" s="147">
        <v>1.5</v>
      </c>
      <c r="I59" s="148">
        <v>1.71</v>
      </c>
      <c r="J59" s="143">
        <v>16.39</v>
      </c>
      <c r="K59" s="144">
        <v>21.16</v>
      </c>
      <c r="L59" s="121">
        <f t="shared" si="13"/>
        <v>0.98104999999999998</v>
      </c>
      <c r="M59" s="123">
        <f t="shared" si="14"/>
        <v>0.98104999999999998</v>
      </c>
      <c r="N59" s="345"/>
      <c r="O59" s="345"/>
      <c r="P59" s="376"/>
      <c r="R59" s="203">
        <v>1</v>
      </c>
      <c r="S59" s="204"/>
      <c r="T59" s="22"/>
      <c r="U59" s="22"/>
      <c r="V59" s="22"/>
      <c r="W59" s="22"/>
      <c r="X59" s="118" t="s">
        <v>515</v>
      </c>
      <c r="Y59" s="30">
        <f t="shared" si="0"/>
        <v>16</v>
      </c>
      <c r="Z59" s="31">
        <f t="shared" si="6"/>
        <v>16.21</v>
      </c>
      <c r="AA59" s="30">
        <f t="shared" si="1"/>
        <v>18</v>
      </c>
      <c r="AB59" s="32">
        <f t="shared" si="2"/>
        <v>0.98</v>
      </c>
      <c r="AC59" s="33">
        <f t="shared" si="7"/>
        <v>0.98104999999999998</v>
      </c>
      <c r="AD59" s="32">
        <f t="shared" si="3"/>
        <v>0.99</v>
      </c>
      <c r="AE59" s="116"/>
      <c r="AF59" s="70"/>
      <c r="AG59" s="191"/>
      <c r="AH59" s="70"/>
      <c r="AI59" s="126"/>
      <c r="AJ59" s="127"/>
      <c r="AK59" s="126"/>
    </row>
    <row r="60" spans="1:37" s="4" customFormat="1" ht="23.1" customHeight="1">
      <c r="A60" s="355"/>
      <c r="B60" s="345"/>
      <c r="C60" s="345"/>
      <c r="D60" s="350"/>
      <c r="E60" s="345"/>
      <c r="F60" s="184">
        <v>3</v>
      </c>
      <c r="G60" s="146">
        <v>8.89</v>
      </c>
      <c r="H60" s="147">
        <v>1.1499999999999999</v>
      </c>
      <c r="I60" s="148">
        <v>1.6</v>
      </c>
      <c r="J60" s="143">
        <v>19.14</v>
      </c>
      <c r="K60" s="144">
        <v>27.99</v>
      </c>
      <c r="L60" s="121">
        <f t="shared" si="13"/>
        <v>0.93556499999999998</v>
      </c>
      <c r="M60" s="123">
        <f t="shared" si="14"/>
        <v>0.93556499999999998</v>
      </c>
      <c r="N60" s="345"/>
      <c r="O60" s="345"/>
      <c r="P60" s="347"/>
      <c r="R60" s="203"/>
      <c r="S60" s="204"/>
      <c r="T60" s="22"/>
      <c r="U60" s="22"/>
      <c r="V60" s="22"/>
      <c r="W60" s="22"/>
      <c r="X60" s="118" t="s">
        <v>515</v>
      </c>
      <c r="Y60" s="30">
        <f t="shared" si="0"/>
        <v>8</v>
      </c>
      <c r="Z60" s="31">
        <f t="shared" si="6"/>
        <v>8.89</v>
      </c>
      <c r="AA60" s="30">
        <f t="shared" si="1"/>
        <v>10</v>
      </c>
      <c r="AB60" s="32">
        <f t="shared" si="2"/>
        <v>0.92800000000000005</v>
      </c>
      <c r="AC60" s="33">
        <f t="shared" si="7"/>
        <v>0.93556499999999998</v>
      </c>
      <c r="AD60" s="32">
        <f t="shared" si="3"/>
        <v>0.94499999999999995</v>
      </c>
      <c r="AE60" s="116"/>
      <c r="AF60" s="70"/>
      <c r="AG60" s="191"/>
      <c r="AH60" s="70"/>
      <c r="AI60" s="126"/>
      <c r="AJ60" s="127"/>
      <c r="AK60" s="126"/>
    </row>
    <row r="61" spans="1:37" s="4" customFormat="1" ht="23.1" customHeight="1">
      <c r="A61" s="355">
        <v>21</v>
      </c>
      <c r="B61" s="345" t="s">
        <v>74</v>
      </c>
      <c r="C61" s="345" t="s">
        <v>75</v>
      </c>
      <c r="D61" s="350" t="s">
        <v>76</v>
      </c>
      <c r="E61" s="345" t="s">
        <v>54</v>
      </c>
      <c r="F61" s="184">
        <v>1</v>
      </c>
      <c r="G61" s="146">
        <v>7.11</v>
      </c>
      <c r="H61" s="147">
        <v>1.6</v>
      </c>
      <c r="I61" s="148">
        <v>1.72</v>
      </c>
      <c r="J61" s="143">
        <v>31.2</v>
      </c>
      <c r="K61" s="144">
        <v>35.44</v>
      </c>
      <c r="L61" s="121">
        <f t="shared" si="13"/>
        <v>0.92888999999999999</v>
      </c>
      <c r="M61" s="123">
        <f t="shared" si="14"/>
        <v>0.92888999999999999</v>
      </c>
      <c r="N61" s="345" t="s">
        <v>478</v>
      </c>
      <c r="O61" s="345" t="s">
        <v>487</v>
      </c>
      <c r="P61" s="375" t="s">
        <v>524</v>
      </c>
      <c r="R61" s="203"/>
      <c r="S61" s="204"/>
      <c r="T61" s="22"/>
      <c r="U61" s="22"/>
      <c r="V61" s="22"/>
      <c r="W61" s="22"/>
      <c r="X61" s="118" t="s">
        <v>515</v>
      </c>
      <c r="Y61" s="30">
        <f t="shared" si="0"/>
        <v>6</v>
      </c>
      <c r="Z61" s="31">
        <f t="shared" si="6"/>
        <v>7.11</v>
      </c>
      <c r="AA61" s="30">
        <f t="shared" si="1"/>
        <v>8</v>
      </c>
      <c r="AB61" s="32">
        <f t="shared" si="2"/>
        <v>0.93</v>
      </c>
      <c r="AC61" s="33">
        <f t="shared" si="7"/>
        <v>0.92888999999999999</v>
      </c>
      <c r="AD61" s="32">
        <f t="shared" si="3"/>
        <v>0.92800000000000005</v>
      </c>
      <c r="AE61" s="116"/>
      <c r="AF61" s="70"/>
      <c r="AG61" s="191"/>
      <c r="AH61" s="70"/>
      <c r="AI61" s="126"/>
      <c r="AJ61" s="127"/>
      <c r="AK61" s="126"/>
    </row>
    <row r="62" spans="1:37" s="4" customFormat="1" ht="23.1" customHeight="1">
      <c r="A62" s="355"/>
      <c r="B62" s="345"/>
      <c r="C62" s="345"/>
      <c r="D62" s="350"/>
      <c r="E62" s="345"/>
      <c r="F62" s="184">
        <v>2</v>
      </c>
      <c r="G62" s="146">
        <v>16.28</v>
      </c>
      <c r="H62" s="147">
        <v>1.5</v>
      </c>
      <c r="I62" s="148">
        <v>1.71</v>
      </c>
      <c r="J62" s="143">
        <v>16.39</v>
      </c>
      <c r="K62" s="144">
        <v>21.16</v>
      </c>
      <c r="L62" s="121">
        <f t="shared" si="13"/>
        <v>0.98139999999999994</v>
      </c>
      <c r="M62" s="123">
        <f t="shared" si="14"/>
        <v>0.98139999999999994</v>
      </c>
      <c r="N62" s="345"/>
      <c r="O62" s="345"/>
      <c r="P62" s="376"/>
      <c r="R62" s="203">
        <v>1</v>
      </c>
      <c r="S62" s="204"/>
      <c r="T62" s="22"/>
      <c r="U62" s="22"/>
      <c r="V62" s="22"/>
      <c r="W62" s="22"/>
      <c r="X62" s="118" t="s">
        <v>515</v>
      </c>
      <c r="Y62" s="30">
        <f t="shared" si="0"/>
        <v>16</v>
      </c>
      <c r="Z62" s="31">
        <f t="shared" si="6"/>
        <v>16.28</v>
      </c>
      <c r="AA62" s="30">
        <f t="shared" si="1"/>
        <v>18</v>
      </c>
      <c r="AB62" s="32">
        <f t="shared" si="2"/>
        <v>0.98</v>
      </c>
      <c r="AC62" s="33">
        <f t="shared" si="7"/>
        <v>0.98139999999999994</v>
      </c>
      <c r="AD62" s="32">
        <f t="shared" si="3"/>
        <v>0.99</v>
      </c>
      <c r="AE62" s="116"/>
      <c r="AF62" s="70"/>
      <c r="AG62" s="191"/>
      <c r="AH62" s="70"/>
      <c r="AI62" s="126"/>
      <c r="AJ62" s="127"/>
      <c r="AK62" s="126"/>
    </row>
    <row r="63" spans="1:37" s="4" customFormat="1" ht="23.1" customHeight="1">
      <c r="A63" s="355"/>
      <c r="B63" s="345"/>
      <c r="C63" s="345"/>
      <c r="D63" s="350"/>
      <c r="E63" s="345"/>
      <c r="F63" s="184">
        <v>3</v>
      </c>
      <c r="G63" s="146">
        <v>7.11</v>
      </c>
      <c r="H63" s="147">
        <v>1.6</v>
      </c>
      <c r="I63" s="148">
        <v>1.72</v>
      </c>
      <c r="J63" s="143">
        <v>31.2</v>
      </c>
      <c r="K63" s="144">
        <v>35.44</v>
      </c>
      <c r="L63" s="121">
        <f t="shared" si="13"/>
        <v>0.92888999999999999</v>
      </c>
      <c r="M63" s="123">
        <f t="shared" si="14"/>
        <v>0.92888999999999999</v>
      </c>
      <c r="N63" s="345"/>
      <c r="O63" s="345"/>
      <c r="P63" s="347"/>
      <c r="R63" s="203"/>
      <c r="S63" s="204"/>
      <c r="T63" s="22"/>
      <c r="U63" s="22"/>
      <c r="V63" s="22"/>
      <c r="W63" s="22"/>
      <c r="X63" s="118" t="s">
        <v>515</v>
      </c>
      <c r="Y63" s="30">
        <f t="shared" si="0"/>
        <v>6</v>
      </c>
      <c r="Z63" s="31">
        <f t="shared" si="6"/>
        <v>7.11</v>
      </c>
      <c r="AA63" s="30">
        <f t="shared" si="1"/>
        <v>8</v>
      </c>
      <c r="AB63" s="32">
        <f t="shared" si="2"/>
        <v>0.93</v>
      </c>
      <c r="AC63" s="33">
        <f t="shared" si="7"/>
        <v>0.92888999999999999</v>
      </c>
      <c r="AD63" s="32">
        <f t="shared" si="3"/>
        <v>0.92800000000000005</v>
      </c>
      <c r="AE63" s="116"/>
      <c r="AF63" s="70"/>
      <c r="AG63" s="191"/>
      <c r="AH63" s="70"/>
      <c r="AI63" s="126"/>
      <c r="AJ63" s="127"/>
      <c r="AK63" s="126"/>
    </row>
    <row r="64" spans="1:37" s="4" customFormat="1" ht="23.1" customHeight="1">
      <c r="A64" s="356">
        <v>22</v>
      </c>
      <c r="B64" s="347" t="s">
        <v>74</v>
      </c>
      <c r="C64" s="347" t="s">
        <v>77</v>
      </c>
      <c r="D64" s="354" t="s">
        <v>78</v>
      </c>
      <c r="E64" s="354" t="s">
        <v>469</v>
      </c>
      <c r="F64" s="249">
        <v>1</v>
      </c>
      <c r="G64" s="257">
        <v>30.5</v>
      </c>
      <c r="H64" s="258">
        <v>1.41</v>
      </c>
      <c r="I64" s="259">
        <v>3.75</v>
      </c>
      <c r="J64" s="260">
        <v>22.12</v>
      </c>
      <c r="K64" s="253">
        <v>42.57</v>
      </c>
      <c r="L64" s="121">
        <f t="shared" si="13"/>
        <v>0.95099999999999996</v>
      </c>
      <c r="M64" s="123">
        <f t="shared" si="14"/>
        <v>0.95099999999999996</v>
      </c>
      <c r="N64" s="347" t="s">
        <v>478</v>
      </c>
      <c r="O64" s="347" t="s">
        <v>487</v>
      </c>
      <c r="P64" s="376" t="s">
        <v>524</v>
      </c>
      <c r="R64" s="203"/>
      <c r="S64" s="204"/>
      <c r="T64" s="22"/>
      <c r="U64" s="22"/>
      <c r="V64" s="22"/>
      <c r="W64" s="22"/>
      <c r="X64" s="118" t="s">
        <v>517</v>
      </c>
      <c r="Y64" s="30">
        <f t="shared" si="0"/>
        <v>30</v>
      </c>
      <c r="Z64" s="31">
        <f t="shared" si="6"/>
        <v>30.5</v>
      </c>
      <c r="AA64" s="30">
        <f t="shared" si="1"/>
        <v>32</v>
      </c>
      <c r="AB64" s="32">
        <f t="shared" si="2"/>
        <v>0.95299999999999996</v>
      </c>
      <c r="AC64" s="33">
        <f t="shared" si="7"/>
        <v>0.95099999999999996</v>
      </c>
      <c r="AD64" s="32">
        <f t="shared" si="3"/>
        <v>0.94499999999999995</v>
      </c>
      <c r="AE64" s="116"/>
      <c r="AF64" s="70"/>
      <c r="AG64" s="191"/>
      <c r="AH64" s="70"/>
      <c r="AI64" s="126"/>
      <c r="AJ64" s="127"/>
      <c r="AK64" s="126"/>
    </row>
    <row r="65" spans="1:37" s="4" customFormat="1" ht="23.1" customHeight="1">
      <c r="A65" s="355"/>
      <c r="B65" s="345"/>
      <c r="C65" s="345"/>
      <c r="D65" s="350"/>
      <c r="E65" s="350"/>
      <c r="F65" s="184">
        <v>2</v>
      </c>
      <c r="G65" s="61">
        <v>38.5</v>
      </c>
      <c r="H65" s="147">
        <v>1.1000000000000001</v>
      </c>
      <c r="I65" s="148">
        <v>3.44</v>
      </c>
      <c r="J65" s="134">
        <v>22.12</v>
      </c>
      <c r="K65" s="144">
        <v>43.72</v>
      </c>
      <c r="L65" s="121">
        <f t="shared" si="13"/>
        <v>0.91100000000000003</v>
      </c>
      <c r="M65" s="123">
        <f t="shared" si="14"/>
        <v>0.91100000000000003</v>
      </c>
      <c r="N65" s="345"/>
      <c r="O65" s="345"/>
      <c r="P65" s="376"/>
      <c r="R65" s="203"/>
      <c r="S65" s="204"/>
      <c r="T65" s="22"/>
      <c r="U65" s="22"/>
      <c r="V65" s="22"/>
      <c r="W65" s="22"/>
      <c r="X65" s="118" t="s">
        <v>517</v>
      </c>
      <c r="Y65" s="30">
        <f t="shared" si="0"/>
        <v>38</v>
      </c>
      <c r="Z65" s="31">
        <f t="shared" si="6"/>
        <v>38.5</v>
      </c>
      <c r="AA65" s="30">
        <f t="shared" si="1"/>
        <v>40</v>
      </c>
      <c r="AB65" s="32">
        <f t="shared" si="2"/>
        <v>0.91400000000000003</v>
      </c>
      <c r="AC65" s="33">
        <f t="shared" si="7"/>
        <v>0.91100000000000003</v>
      </c>
      <c r="AD65" s="32">
        <f t="shared" si="3"/>
        <v>0.90200000000000002</v>
      </c>
      <c r="AE65" s="116"/>
      <c r="AF65" s="70"/>
      <c r="AG65" s="191"/>
      <c r="AH65" s="70"/>
      <c r="AI65" s="126"/>
      <c r="AJ65" s="127"/>
      <c r="AK65" s="126"/>
    </row>
    <row r="66" spans="1:37" s="4" customFormat="1" ht="23.1" customHeight="1">
      <c r="A66" s="355"/>
      <c r="B66" s="345"/>
      <c r="C66" s="345"/>
      <c r="D66" s="350"/>
      <c r="E66" s="350"/>
      <c r="F66" s="184">
        <v>3</v>
      </c>
      <c r="G66" s="61">
        <v>38.5</v>
      </c>
      <c r="H66" s="147">
        <v>1.21</v>
      </c>
      <c r="I66" s="148">
        <v>3.5</v>
      </c>
      <c r="J66" s="134">
        <v>22.63</v>
      </c>
      <c r="K66" s="144">
        <v>43.34</v>
      </c>
      <c r="L66" s="121">
        <f t="shared" si="13"/>
        <v>0.91100000000000003</v>
      </c>
      <c r="M66" s="123">
        <f t="shared" si="14"/>
        <v>0.91100000000000003</v>
      </c>
      <c r="N66" s="345"/>
      <c r="O66" s="345"/>
      <c r="P66" s="376"/>
      <c r="R66" s="203"/>
      <c r="S66" s="204"/>
      <c r="T66" s="22"/>
      <c r="U66" s="22"/>
      <c r="V66" s="22"/>
      <c r="W66" s="22"/>
      <c r="X66" s="118" t="s">
        <v>517</v>
      </c>
      <c r="Y66" s="30">
        <f t="shared" si="0"/>
        <v>38</v>
      </c>
      <c r="Z66" s="31">
        <f t="shared" si="6"/>
        <v>38.5</v>
      </c>
      <c r="AA66" s="30">
        <f t="shared" si="1"/>
        <v>40</v>
      </c>
      <c r="AB66" s="32">
        <f t="shared" si="2"/>
        <v>0.91400000000000003</v>
      </c>
      <c r="AC66" s="33">
        <f t="shared" si="7"/>
        <v>0.91100000000000003</v>
      </c>
      <c r="AD66" s="32">
        <f t="shared" si="3"/>
        <v>0.90200000000000002</v>
      </c>
      <c r="AE66" s="116"/>
      <c r="AF66" s="70"/>
      <c r="AG66" s="191"/>
      <c r="AH66" s="70"/>
      <c r="AI66" s="126"/>
      <c r="AJ66" s="127"/>
      <c r="AK66" s="126"/>
    </row>
    <row r="67" spans="1:37" s="4" customFormat="1" ht="23.1" customHeight="1">
      <c r="A67" s="355"/>
      <c r="B67" s="345"/>
      <c r="C67" s="345"/>
      <c r="D67" s="350"/>
      <c r="E67" s="350"/>
      <c r="F67" s="184">
        <v>4</v>
      </c>
      <c r="G67" s="61">
        <v>38.5</v>
      </c>
      <c r="H67" s="147">
        <v>1.21</v>
      </c>
      <c r="I67" s="148">
        <v>3.5</v>
      </c>
      <c r="J67" s="134">
        <v>22.63</v>
      </c>
      <c r="K67" s="144">
        <v>43.34</v>
      </c>
      <c r="L67" s="121">
        <f t="shared" si="13"/>
        <v>0.91100000000000003</v>
      </c>
      <c r="M67" s="123">
        <f t="shared" si="14"/>
        <v>0.91100000000000003</v>
      </c>
      <c r="N67" s="345"/>
      <c r="O67" s="345"/>
      <c r="P67" s="376"/>
      <c r="R67" s="203">
        <v>1</v>
      </c>
      <c r="S67" s="204"/>
      <c r="T67" s="22"/>
      <c r="U67" s="22"/>
      <c r="V67" s="22"/>
      <c r="W67" s="22"/>
      <c r="X67" s="118" t="s">
        <v>517</v>
      </c>
      <c r="Y67" s="30">
        <f t="shared" si="0"/>
        <v>38</v>
      </c>
      <c r="Z67" s="31">
        <f t="shared" si="6"/>
        <v>38.5</v>
      </c>
      <c r="AA67" s="30">
        <f t="shared" si="1"/>
        <v>40</v>
      </c>
      <c r="AB67" s="32">
        <f t="shared" si="2"/>
        <v>0.91400000000000003</v>
      </c>
      <c r="AC67" s="33">
        <f t="shared" si="7"/>
        <v>0.91100000000000003</v>
      </c>
      <c r="AD67" s="32">
        <f t="shared" si="3"/>
        <v>0.90200000000000002</v>
      </c>
      <c r="AE67" s="116"/>
      <c r="AF67" s="70"/>
      <c r="AG67" s="191"/>
      <c r="AH67" s="70"/>
      <c r="AI67" s="126"/>
      <c r="AJ67" s="127"/>
      <c r="AK67" s="126"/>
    </row>
    <row r="68" spans="1:37" s="4" customFormat="1" ht="23.1" customHeight="1">
      <c r="A68" s="355"/>
      <c r="B68" s="345"/>
      <c r="C68" s="345"/>
      <c r="D68" s="350"/>
      <c r="E68" s="350"/>
      <c r="F68" s="184">
        <v>5</v>
      </c>
      <c r="G68" s="61">
        <v>38.5</v>
      </c>
      <c r="H68" s="147">
        <v>1.21</v>
      </c>
      <c r="I68" s="148">
        <v>3.5</v>
      </c>
      <c r="J68" s="134">
        <v>22.63</v>
      </c>
      <c r="K68" s="144">
        <v>43.34</v>
      </c>
      <c r="L68" s="121">
        <f t="shared" si="13"/>
        <v>0.91100000000000003</v>
      </c>
      <c r="M68" s="123">
        <f t="shared" si="14"/>
        <v>0.91100000000000003</v>
      </c>
      <c r="N68" s="345"/>
      <c r="O68" s="345"/>
      <c r="P68" s="376"/>
      <c r="R68" s="203"/>
      <c r="S68" s="204"/>
      <c r="T68" s="22"/>
      <c r="U68" s="22"/>
      <c r="V68" s="22"/>
      <c r="W68" s="22"/>
      <c r="X68" s="118" t="s">
        <v>517</v>
      </c>
      <c r="Y68" s="30">
        <f t="shared" si="0"/>
        <v>38</v>
      </c>
      <c r="Z68" s="31">
        <f t="shared" si="6"/>
        <v>38.5</v>
      </c>
      <c r="AA68" s="30">
        <f t="shared" si="1"/>
        <v>40</v>
      </c>
      <c r="AB68" s="32">
        <f t="shared" si="2"/>
        <v>0.91400000000000003</v>
      </c>
      <c r="AC68" s="33">
        <f t="shared" si="7"/>
        <v>0.91100000000000003</v>
      </c>
      <c r="AD68" s="32">
        <f t="shared" si="3"/>
        <v>0.90200000000000002</v>
      </c>
      <c r="AE68" s="116"/>
      <c r="AF68" s="70"/>
      <c r="AG68" s="191"/>
      <c r="AH68" s="70"/>
      <c r="AI68" s="126"/>
      <c r="AJ68" s="127"/>
      <c r="AK68" s="126"/>
    </row>
    <row r="69" spans="1:37" s="4" customFormat="1" ht="23.1" customHeight="1">
      <c r="A69" s="355"/>
      <c r="B69" s="345"/>
      <c r="C69" s="345"/>
      <c r="D69" s="350"/>
      <c r="E69" s="350"/>
      <c r="F69" s="184">
        <v>6</v>
      </c>
      <c r="G69" s="61">
        <v>38.5</v>
      </c>
      <c r="H69" s="147">
        <v>1.21</v>
      </c>
      <c r="I69" s="148">
        <v>3.5</v>
      </c>
      <c r="J69" s="134">
        <v>22.63</v>
      </c>
      <c r="K69" s="144">
        <v>43.34</v>
      </c>
      <c r="L69" s="121">
        <f t="shared" si="13"/>
        <v>0.91100000000000003</v>
      </c>
      <c r="M69" s="123">
        <f t="shared" si="14"/>
        <v>0.91100000000000003</v>
      </c>
      <c r="N69" s="345"/>
      <c r="O69" s="345"/>
      <c r="P69" s="376"/>
      <c r="R69" s="203"/>
      <c r="S69" s="204"/>
      <c r="T69" s="22"/>
      <c r="U69" s="22"/>
      <c r="V69" s="22"/>
      <c r="W69" s="22"/>
      <c r="X69" s="118" t="s">
        <v>517</v>
      </c>
      <c r="Y69" s="30">
        <f t="shared" si="0"/>
        <v>38</v>
      </c>
      <c r="Z69" s="31">
        <f t="shared" si="6"/>
        <v>38.5</v>
      </c>
      <c r="AA69" s="30">
        <f t="shared" si="1"/>
        <v>40</v>
      </c>
      <c r="AB69" s="32">
        <f t="shared" si="2"/>
        <v>0.91400000000000003</v>
      </c>
      <c r="AC69" s="33">
        <f t="shared" si="7"/>
        <v>0.91100000000000003</v>
      </c>
      <c r="AD69" s="32">
        <f t="shared" si="3"/>
        <v>0.90200000000000002</v>
      </c>
      <c r="AE69" s="116"/>
      <c r="AF69" s="70"/>
      <c r="AG69" s="191"/>
      <c r="AH69" s="70"/>
      <c r="AI69" s="126"/>
      <c r="AJ69" s="127"/>
      <c r="AK69" s="126"/>
    </row>
    <row r="70" spans="1:37" s="4" customFormat="1" ht="23.1" customHeight="1">
      <c r="A70" s="355"/>
      <c r="B70" s="345"/>
      <c r="C70" s="345"/>
      <c r="D70" s="350"/>
      <c r="E70" s="350"/>
      <c r="F70" s="184">
        <v>7</v>
      </c>
      <c r="G70" s="61">
        <v>38.5</v>
      </c>
      <c r="H70" s="147">
        <v>1.1000000000000001</v>
      </c>
      <c r="I70" s="148">
        <v>3.44</v>
      </c>
      <c r="J70" s="134">
        <v>22.12</v>
      </c>
      <c r="K70" s="144">
        <v>43.72</v>
      </c>
      <c r="L70" s="121">
        <f t="shared" si="13"/>
        <v>0.91100000000000003</v>
      </c>
      <c r="M70" s="123">
        <f t="shared" si="14"/>
        <v>0.91100000000000003</v>
      </c>
      <c r="N70" s="345"/>
      <c r="O70" s="345"/>
      <c r="P70" s="376"/>
      <c r="R70" s="203"/>
      <c r="S70" s="204"/>
      <c r="T70" s="22"/>
      <c r="U70" s="22"/>
      <c r="V70" s="22"/>
      <c r="W70" s="22"/>
      <c r="X70" s="118" t="s">
        <v>517</v>
      </c>
      <c r="Y70" s="30">
        <f t="shared" si="0"/>
        <v>38</v>
      </c>
      <c r="Z70" s="31">
        <f t="shared" si="6"/>
        <v>38.5</v>
      </c>
      <c r="AA70" s="30">
        <f t="shared" si="1"/>
        <v>40</v>
      </c>
      <c r="AB70" s="32">
        <f t="shared" si="2"/>
        <v>0.91400000000000003</v>
      </c>
      <c r="AC70" s="33">
        <f t="shared" si="7"/>
        <v>0.91100000000000003</v>
      </c>
      <c r="AD70" s="32">
        <f t="shared" si="3"/>
        <v>0.90200000000000002</v>
      </c>
      <c r="AE70" s="116"/>
      <c r="AF70" s="70"/>
      <c r="AG70" s="191"/>
      <c r="AH70" s="70"/>
      <c r="AI70" s="126"/>
      <c r="AJ70" s="127"/>
      <c r="AK70" s="126"/>
    </row>
    <row r="71" spans="1:37" s="4" customFormat="1" ht="23.1" customHeight="1">
      <c r="A71" s="355"/>
      <c r="B71" s="345"/>
      <c r="C71" s="345"/>
      <c r="D71" s="350"/>
      <c r="E71" s="350"/>
      <c r="F71" s="184">
        <v>8</v>
      </c>
      <c r="G71" s="61">
        <v>31.1</v>
      </c>
      <c r="H71" s="147">
        <v>1.41</v>
      </c>
      <c r="I71" s="148">
        <v>3.75</v>
      </c>
      <c r="J71" s="134">
        <v>22.12</v>
      </c>
      <c r="K71" s="144">
        <v>42.57</v>
      </c>
      <c r="L71" s="121">
        <f t="shared" si="13"/>
        <v>0.9486</v>
      </c>
      <c r="M71" s="123">
        <f t="shared" si="14"/>
        <v>0.9486</v>
      </c>
      <c r="N71" s="345"/>
      <c r="O71" s="345"/>
      <c r="P71" s="347"/>
      <c r="R71" s="203"/>
      <c r="S71" s="204"/>
      <c r="T71" s="22"/>
      <c r="U71" s="22"/>
      <c r="V71" s="22"/>
      <c r="W71" s="22"/>
      <c r="X71" s="118" t="s">
        <v>517</v>
      </c>
      <c r="Y71" s="30">
        <f t="shared" si="0"/>
        <v>30</v>
      </c>
      <c r="Z71" s="31">
        <f t="shared" si="6"/>
        <v>31.1</v>
      </c>
      <c r="AA71" s="30">
        <f t="shared" si="1"/>
        <v>32</v>
      </c>
      <c r="AB71" s="32">
        <f t="shared" si="2"/>
        <v>0.95299999999999996</v>
      </c>
      <c r="AC71" s="33">
        <f t="shared" si="7"/>
        <v>0.9486</v>
      </c>
      <c r="AD71" s="32">
        <f t="shared" si="3"/>
        <v>0.94499999999999995</v>
      </c>
      <c r="AE71" s="116"/>
      <c r="AF71" s="70"/>
      <c r="AG71" s="191"/>
      <c r="AH71" s="70"/>
      <c r="AI71" s="126"/>
      <c r="AJ71" s="127"/>
      <c r="AK71" s="126"/>
    </row>
    <row r="72" spans="1:37" s="4" customFormat="1" ht="24.95" customHeight="1">
      <c r="A72" s="355">
        <v>23</v>
      </c>
      <c r="B72" s="345" t="s">
        <v>74</v>
      </c>
      <c r="C72" s="345" t="s">
        <v>79</v>
      </c>
      <c r="D72" s="350" t="s">
        <v>80</v>
      </c>
      <c r="E72" s="345" t="s">
        <v>19</v>
      </c>
      <c r="F72" s="184">
        <v>1</v>
      </c>
      <c r="G72" s="146">
        <v>5.48</v>
      </c>
      <c r="H72" s="147">
        <v>0.31</v>
      </c>
      <c r="I72" s="148">
        <v>0.37</v>
      </c>
      <c r="J72" s="134">
        <v>7.83</v>
      </c>
      <c r="K72" s="144">
        <v>8.98</v>
      </c>
      <c r="L72" s="121">
        <f t="shared" si="13"/>
        <v>0.93390000000000006</v>
      </c>
      <c r="M72" s="123">
        <f t="shared" si="14"/>
        <v>0.93390000000000006</v>
      </c>
      <c r="N72" s="345" t="s">
        <v>478</v>
      </c>
      <c r="O72" s="345" t="s">
        <v>487</v>
      </c>
      <c r="P72" s="385" t="s">
        <v>525</v>
      </c>
      <c r="R72" s="203"/>
      <c r="S72" s="204"/>
      <c r="T72" s="22"/>
      <c r="U72" s="22"/>
      <c r="V72" s="22"/>
      <c r="W72" s="22"/>
      <c r="X72" s="118" t="s">
        <v>515</v>
      </c>
      <c r="Y72" s="30">
        <f t="shared" ref="Y72:Y135" si="15">LOOKUP(Z72,$AF$3:$BB$3,$AF$3:$BB$3)</f>
        <v>4</v>
      </c>
      <c r="Z72" s="31">
        <f t="shared" si="6"/>
        <v>5.48</v>
      </c>
      <c r="AA72" s="30">
        <f t="shared" ref="AA72:AA135" si="16">INDEX($AF$3:$BB$3,MATCH(Y72,$AF$3:$BB$3)+1)</f>
        <v>6</v>
      </c>
      <c r="AB72" s="32">
        <f t="shared" ref="AB72:AB135" si="17">LOOKUP(Y72,$AF$3:$BB$3,$AF$4:$BB$4)</f>
        <v>0.94499999999999995</v>
      </c>
      <c r="AC72" s="33">
        <f t="shared" si="7"/>
        <v>0.93390000000000006</v>
      </c>
      <c r="AD72" s="32">
        <f t="shared" ref="AD72:AD135" si="18">LOOKUP(AA72,$AF$3:$BB$3,$AF$4:$BB$4)</f>
        <v>0.93</v>
      </c>
      <c r="AE72" s="116"/>
      <c r="AF72" s="70"/>
      <c r="AG72" s="191"/>
      <c r="AH72" s="70"/>
      <c r="AI72" s="126"/>
      <c r="AJ72" s="127"/>
      <c r="AK72" s="126"/>
    </row>
    <row r="73" spans="1:37" s="4" customFormat="1" ht="24.95" customHeight="1">
      <c r="A73" s="355"/>
      <c r="B73" s="345"/>
      <c r="C73" s="345"/>
      <c r="D73" s="350"/>
      <c r="E73" s="345"/>
      <c r="F73" s="184">
        <v>2</v>
      </c>
      <c r="G73" s="146">
        <v>14.42</v>
      </c>
      <c r="H73" s="147">
        <v>1.01</v>
      </c>
      <c r="I73" s="148">
        <v>2.83</v>
      </c>
      <c r="J73" s="134">
        <v>16.73</v>
      </c>
      <c r="K73" s="144">
        <v>44.45</v>
      </c>
      <c r="L73" s="121">
        <f t="shared" si="13"/>
        <v>0.97526000000000002</v>
      </c>
      <c r="M73" s="123">
        <f t="shared" si="14"/>
        <v>0.97526000000000002</v>
      </c>
      <c r="N73" s="345"/>
      <c r="O73" s="345"/>
      <c r="P73" s="386"/>
      <c r="R73" s="203">
        <v>1</v>
      </c>
      <c r="S73" s="205" t="s">
        <v>526</v>
      </c>
      <c r="T73" s="22"/>
      <c r="U73" s="22"/>
      <c r="V73" s="22"/>
      <c r="W73" s="22"/>
      <c r="X73" s="118" t="s">
        <v>515</v>
      </c>
      <c r="Y73" s="30">
        <f t="shared" si="15"/>
        <v>14</v>
      </c>
      <c r="Z73" s="31">
        <f t="shared" si="6"/>
        <v>14.42</v>
      </c>
      <c r="AA73" s="30">
        <f t="shared" si="16"/>
        <v>16</v>
      </c>
      <c r="AB73" s="32">
        <f t="shared" si="17"/>
        <v>0.97399999999999998</v>
      </c>
      <c r="AC73" s="33">
        <f t="shared" si="7"/>
        <v>0.97526000000000002</v>
      </c>
      <c r="AD73" s="32">
        <f t="shared" si="18"/>
        <v>0.98</v>
      </c>
      <c r="AE73" s="116"/>
      <c r="AF73" s="70"/>
      <c r="AG73" s="191"/>
      <c r="AH73" s="70"/>
      <c r="AI73" s="126"/>
      <c r="AJ73" s="127"/>
      <c r="AK73" s="126"/>
    </row>
    <row r="74" spans="1:37" s="4" customFormat="1" ht="24.95" customHeight="1">
      <c r="A74" s="355"/>
      <c r="B74" s="345"/>
      <c r="C74" s="345"/>
      <c r="D74" s="350"/>
      <c r="E74" s="345"/>
      <c r="F74" s="184">
        <v>3</v>
      </c>
      <c r="G74" s="146">
        <v>5.48</v>
      </c>
      <c r="H74" s="147">
        <v>0.31</v>
      </c>
      <c r="I74" s="148">
        <v>0.37</v>
      </c>
      <c r="J74" s="134">
        <v>7.83</v>
      </c>
      <c r="K74" s="144">
        <v>8.98</v>
      </c>
      <c r="L74" s="121">
        <f t="shared" si="13"/>
        <v>0.93390000000000006</v>
      </c>
      <c r="M74" s="123">
        <f t="shared" si="14"/>
        <v>0.93390000000000006</v>
      </c>
      <c r="N74" s="345"/>
      <c r="O74" s="345"/>
      <c r="P74" s="354"/>
      <c r="R74" s="203"/>
      <c r="S74" s="204"/>
      <c r="T74" s="22"/>
      <c r="U74" s="22"/>
      <c r="V74" s="22"/>
      <c r="W74" s="22"/>
      <c r="X74" s="118" t="s">
        <v>515</v>
      </c>
      <c r="Y74" s="30">
        <f t="shared" si="15"/>
        <v>4</v>
      </c>
      <c r="Z74" s="31">
        <f t="shared" ref="Z74:Z137" si="19">G74</f>
        <v>5.48</v>
      </c>
      <c r="AA74" s="30">
        <f t="shared" si="16"/>
        <v>6</v>
      </c>
      <c r="AB74" s="32">
        <f t="shared" si="17"/>
        <v>0.94499999999999995</v>
      </c>
      <c r="AC74" s="33">
        <f t="shared" ref="AC74:AC137" si="20">((Z74-Y74)/(AA74-Y74))*(AD74-AB74)+AB74</f>
        <v>0.93390000000000006</v>
      </c>
      <c r="AD74" s="32">
        <f t="shared" si="18"/>
        <v>0.93</v>
      </c>
      <c r="AE74" s="116"/>
      <c r="AF74" s="70"/>
      <c r="AG74" s="191"/>
      <c r="AH74" s="70"/>
      <c r="AI74" s="126"/>
      <c r="AJ74" s="127"/>
      <c r="AK74" s="126"/>
    </row>
    <row r="75" spans="1:37" s="4" customFormat="1" ht="24.95" customHeight="1">
      <c r="A75" s="183">
        <v>24</v>
      </c>
      <c r="B75" s="184" t="s">
        <v>74</v>
      </c>
      <c r="C75" s="184" t="s">
        <v>81</v>
      </c>
      <c r="D75" s="185" t="s">
        <v>80</v>
      </c>
      <c r="E75" s="184" t="s">
        <v>11</v>
      </c>
      <c r="F75" s="184">
        <v>1</v>
      </c>
      <c r="G75" s="146">
        <v>15.24</v>
      </c>
      <c r="H75" s="147">
        <v>1.87</v>
      </c>
      <c r="I75" s="148">
        <v>3.96</v>
      </c>
      <c r="J75" s="134">
        <v>21.66</v>
      </c>
      <c r="K75" s="144">
        <v>45.65</v>
      </c>
      <c r="L75" s="121">
        <f t="shared" si="13"/>
        <v>0.97772000000000003</v>
      </c>
      <c r="M75" s="123">
        <f t="shared" si="14"/>
        <v>0.97772000000000003</v>
      </c>
      <c r="N75" s="184" t="s">
        <v>478</v>
      </c>
      <c r="O75" s="184" t="s">
        <v>487</v>
      </c>
      <c r="P75" s="188" t="str">
        <f t="shared" ref="P75:P96" si="21">IF(H75&lt;L75,"Replace",IF(I75&lt;M75,"Replace","Comply"))</f>
        <v>Comply</v>
      </c>
      <c r="R75" s="203">
        <v>1</v>
      </c>
      <c r="S75" s="204"/>
      <c r="T75" s="22"/>
      <c r="U75" s="22"/>
      <c r="V75" s="22"/>
      <c r="W75" s="22"/>
      <c r="X75" s="118" t="s">
        <v>515</v>
      </c>
      <c r="Y75" s="30">
        <f t="shared" si="15"/>
        <v>14</v>
      </c>
      <c r="Z75" s="31">
        <f t="shared" si="19"/>
        <v>15.24</v>
      </c>
      <c r="AA75" s="30">
        <f t="shared" si="16"/>
        <v>16</v>
      </c>
      <c r="AB75" s="32">
        <f t="shared" si="17"/>
        <v>0.97399999999999998</v>
      </c>
      <c r="AC75" s="33">
        <f t="shared" si="20"/>
        <v>0.97772000000000003</v>
      </c>
      <c r="AD75" s="32">
        <f t="shared" si="18"/>
        <v>0.98</v>
      </c>
      <c r="AE75" s="116"/>
      <c r="AF75" s="70"/>
      <c r="AG75" s="191"/>
      <c r="AH75" s="70"/>
      <c r="AI75" s="126"/>
      <c r="AJ75" s="127"/>
      <c r="AK75" s="126"/>
    </row>
    <row r="76" spans="1:37" s="4" customFormat="1" ht="24.95" customHeight="1">
      <c r="A76" s="183">
        <v>25</v>
      </c>
      <c r="B76" s="184" t="s">
        <v>74</v>
      </c>
      <c r="C76" s="184" t="s">
        <v>82</v>
      </c>
      <c r="D76" s="185" t="s">
        <v>83</v>
      </c>
      <c r="E76" s="184" t="s">
        <v>11</v>
      </c>
      <c r="F76" s="184">
        <v>1</v>
      </c>
      <c r="G76" s="146">
        <v>12.19</v>
      </c>
      <c r="H76" s="147">
        <v>1.4</v>
      </c>
      <c r="I76" s="148">
        <v>2.58</v>
      </c>
      <c r="J76" s="134">
        <v>18.96</v>
      </c>
      <c r="K76" s="144">
        <v>34.979999999999997</v>
      </c>
      <c r="L76" s="121">
        <f t="shared" si="13"/>
        <v>0.96585500000000002</v>
      </c>
      <c r="M76" s="123">
        <f t="shared" si="14"/>
        <v>0.96585500000000002</v>
      </c>
      <c r="N76" s="184" t="s">
        <v>478</v>
      </c>
      <c r="O76" s="184" t="s">
        <v>487</v>
      </c>
      <c r="P76" s="188" t="str">
        <f t="shared" si="21"/>
        <v>Comply</v>
      </c>
      <c r="R76" s="203">
        <v>1</v>
      </c>
      <c r="S76" s="204"/>
      <c r="T76" s="22"/>
      <c r="U76" s="22"/>
      <c r="V76" s="22"/>
      <c r="W76" s="22"/>
      <c r="X76" s="118" t="s">
        <v>515</v>
      </c>
      <c r="Y76" s="30">
        <f t="shared" si="15"/>
        <v>12</v>
      </c>
      <c r="Z76" s="31">
        <f t="shared" si="19"/>
        <v>12.19</v>
      </c>
      <c r="AA76" s="30">
        <f t="shared" si="16"/>
        <v>14</v>
      </c>
      <c r="AB76" s="32">
        <f t="shared" si="17"/>
        <v>0.96499999999999997</v>
      </c>
      <c r="AC76" s="33">
        <f t="shared" si="20"/>
        <v>0.96585500000000002</v>
      </c>
      <c r="AD76" s="32">
        <f t="shared" si="18"/>
        <v>0.97399999999999998</v>
      </c>
      <c r="AE76" s="116"/>
      <c r="AF76" s="70"/>
      <c r="AG76" s="191"/>
      <c r="AH76" s="70"/>
      <c r="AI76" s="126"/>
      <c r="AJ76" s="127"/>
      <c r="AK76" s="126"/>
    </row>
    <row r="77" spans="1:37" s="4" customFormat="1" ht="24.95" customHeight="1">
      <c r="A77" s="183">
        <v>26</v>
      </c>
      <c r="B77" s="184" t="s">
        <v>74</v>
      </c>
      <c r="C77" s="184" t="s">
        <v>84</v>
      </c>
      <c r="D77" s="185" t="s">
        <v>85</v>
      </c>
      <c r="E77" s="184" t="s">
        <v>11</v>
      </c>
      <c r="F77" s="184">
        <v>1</v>
      </c>
      <c r="G77" s="146">
        <v>12.19</v>
      </c>
      <c r="H77" s="147">
        <v>1.4</v>
      </c>
      <c r="I77" s="148">
        <v>2.58</v>
      </c>
      <c r="J77" s="134">
        <v>18.96</v>
      </c>
      <c r="K77" s="144">
        <v>34.979999999999997</v>
      </c>
      <c r="L77" s="121">
        <f t="shared" si="13"/>
        <v>0.96585500000000002</v>
      </c>
      <c r="M77" s="123">
        <f t="shared" si="14"/>
        <v>0.96585500000000002</v>
      </c>
      <c r="N77" s="184" t="s">
        <v>478</v>
      </c>
      <c r="O77" s="184" t="s">
        <v>487</v>
      </c>
      <c r="P77" s="188" t="str">
        <f t="shared" si="21"/>
        <v>Comply</v>
      </c>
      <c r="R77" s="203">
        <v>1</v>
      </c>
      <c r="S77" s="204"/>
      <c r="T77" s="22"/>
      <c r="U77" s="22"/>
      <c r="V77" s="22"/>
      <c r="W77" s="22"/>
      <c r="X77" s="118" t="s">
        <v>515</v>
      </c>
      <c r="Y77" s="30">
        <f t="shared" si="15"/>
        <v>12</v>
      </c>
      <c r="Z77" s="31">
        <f t="shared" si="19"/>
        <v>12.19</v>
      </c>
      <c r="AA77" s="30">
        <f t="shared" si="16"/>
        <v>14</v>
      </c>
      <c r="AB77" s="32">
        <f t="shared" si="17"/>
        <v>0.96499999999999997</v>
      </c>
      <c r="AC77" s="33">
        <f t="shared" si="20"/>
        <v>0.96585500000000002</v>
      </c>
      <c r="AD77" s="32">
        <f t="shared" si="18"/>
        <v>0.97399999999999998</v>
      </c>
      <c r="AE77" s="116"/>
      <c r="AF77" s="70"/>
      <c r="AG77" s="191"/>
      <c r="AH77" s="70"/>
      <c r="AI77" s="126"/>
      <c r="AJ77" s="127"/>
      <c r="AK77" s="126"/>
    </row>
    <row r="78" spans="1:37" s="4" customFormat="1" ht="24.95" customHeight="1">
      <c r="A78" s="183">
        <v>27</v>
      </c>
      <c r="B78" s="184" t="s">
        <v>74</v>
      </c>
      <c r="C78" s="184" t="s">
        <v>86</v>
      </c>
      <c r="D78" s="185" t="s">
        <v>87</v>
      </c>
      <c r="E78" s="184" t="s">
        <v>11</v>
      </c>
      <c r="F78" s="184">
        <v>1</v>
      </c>
      <c r="G78" s="146">
        <v>12.19</v>
      </c>
      <c r="H78" s="147">
        <v>1.4</v>
      </c>
      <c r="I78" s="148">
        <v>2.58</v>
      </c>
      <c r="J78" s="134">
        <v>18.96</v>
      </c>
      <c r="K78" s="144">
        <v>34.979999999999997</v>
      </c>
      <c r="L78" s="121">
        <f t="shared" si="13"/>
        <v>0.96585500000000002</v>
      </c>
      <c r="M78" s="123">
        <f t="shared" si="14"/>
        <v>0.96585500000000002</v>
      </c>
      <c r="N78" s="184" t="s">
        <v>478</v>
      </c>
      <c r="O78" s="184" t="s">
        <v>487</v>
      </c>
      <c r="P78" s="188" t="str">
        <f t="shared" si="21"/>
        <v>Comply</v>
      </c>
      <c r="R78" s="203">
        <v>1</v>
      </c>
      <c r="S78" s="204"/>
      <c r="T78" s="22"/>
      <c r="U78" s="22"/>
      <c r="V78" s="22"/>
      <c r="W78" s="22"/>
      <c r="X78" s="118" t="s">
        <v>515</v>
      </c>
      <c r="Y78" s="30">
        <f t="shared" si="15"/>
        <v>12</v>
      </c>
      <c r="Z78" s="31">
        <f t="shared" si="19"/>
        <v>12.19</v>
      </c>
      <c r="AA78" s="30">
        <f t="shared" si="16"/>
        <v>14</v>
      </c>
      <c r="AB78" s="32">
        <f t="shared" si="17"/>
        <v>0.96499999999999997</v>
      </c>
      <c r="AC78" s="33">
        <f t="shared" si="20"/>
        <v>0.96585500000000002</v>
      </c>
      <c r="AD78" s="32">
        <f t="shared" si="18"/>
        <v>0.97399999999999998</v>
      </c>
      <c r="AE78" s="116"/>
      <c r="AF78" s="70"/>
      <c r="AG78" s="191"/>
      <c r="AH78" s="70"/>
      <c r="AI78" s="126"/>
      <c r="AJ78" s="127"/>
      <c r="AK78" s="126"/>
    </row>
    <row r="79" spans="1:37" s="4" customFormat="1" ht="24.95" customHeight="1">
      <c r="A79" s="183">
        <v>28</v>
      </c>
      <c r="B79" s="184" t="s">
        <v>74</v>
      </c>
      <c r="C79" s="184" t="s">
        <v>88</v>
      </c>
      <c r="D79" s="185" t="s">
        <v>89</v>
      </c>
      <c r="E79" s="184" t="s">
        <v>11</v>
      </c>
      <c r="F79" s="184">
        <v>1</v>
      </c>
      <c r="G79" s="146">
        <v>12.19</v>
      </c>
      <c r="H79" s="147">
        <v>1.4</v>
      </c>
      <c r="I79" s="148">
        <v>2.58</v>
      </c>
      <c r="J79" s="134">
        <v>18.96</v>
      </c>
      <c r="K79" s="144">
        <v>34.979999999999997</v>
      </c>
      <c r="L79" s="121">
        <f t="shared" si="13"/>
        <v>0.96585500000000002</v>
      </c>
      <c r="M79" s="123">
        <f t="shared" si="14"/>
        <v>0.96585500000000002</v>
      </c>
      <c r="N79" s="184" t="s">
        <v>478</v>
      </c>
      <c r="O79" s="184" t="s">
        <v>487</v>
      </c>
      <c r="P79" s="188" t="str">
        <f t="shared" si="21"/>
        <v>Comply</v>
      </c>
      <c r="R79" s="203">
        <v>1</v>
      </c>
      <c r="S79" s="204"/>
      <c r="T79" s="22"/>
      <c r="U79" s="22"/>
      <c r="V79" s="22"/>
      <c r="W79" s="22"/>
      <c r="X79" s="118" t="s">
        <v>515</v>
      </c>
      <c r="Y79" s="30">
        <f t="shared" si="15"/>
        <v>12</v>
      </c>
      <c r="Z79" s="31">
        <f t="shared" si="19"/>
        <v>12.19</v>
      </c>
      <c r="AA79" s="30">
        <f t="shared" si="16"/>
        <v>14</v>
      </c>
      <c r="AB79" s="32">
        <f t="shared" si="17"/>
        <v>0.96499999999999997</v>
      </c>
      <c r="AC79" s="33">
        <f t="shared" si="20"/>
        <v>0.96585500000000002</v>
      </c>
      <c r="AD79" s="32">
        <f t="shared" si="18"/>
        <v>0.97399999999999998</v>
      </c>
      <c r="AE79" s="116"/>
      <c r="AF79" s="70"/>
      <c r="AG79" s="191"/>
      <c r="AH79" s="70"/>
      <c r="AI79" s="126"/>
      <c r="AJ79" s="127"/>
      <c r="AK79" s="126"/>
    </row>
    <row r="80" spans="1:37" s="4" customFormat="1" ht="24.95" customHeight="1">
      <c r="A80" s="261">
        <v>29</v>
      </c>
      <c r="B80" s="249" t="s">
        <v>74</v>
      </c>
      <c r="C80" s="249" t="s">
        <v>90</v>
      </c>
      <c r="D80" s="262" t="s">
        <v>91</v>
      </c>
      <c r="E80" s="249" t="s">
        <v>11</v>
      </c>
      <c r="F80" s="249">
        <v>1</v>
      </c>
      <c r="G80" s="150">
        <v>15.24</v>
      </c>
      <c r="H80" s="258">
        <v>1.87</v>
      </c>
      <c r="I80" s="259">
        <v>3.96</v>
      </c>
      <c r="J80" s="252">
        <v>21.66</v>
      </c>
      <c r="K80" s="253">
        <v>45.65</v>
      </c>
      <c r="L80" s="121">
        <f t="shared" si="13"/>
        <v>0.97772000000000003</v>
      </c>
      <c r="M80" s="123">
        <f t="shared" si="14"/>
        <v>0.97772000000000003</v>
      </c>
      <c r="N80" s="249" t="s">
        <v>478</v>
      </c>
      <c r="O80" s="249" t="s">
        <v>487</v>
      </c>
      <c r="P80" s="188" t="str">
        <f t="shared" si="21"/>
        <v>Comply</v>
      </c>
      <c r="R80" s="203">
        <v>1</v>
      </c>
      <c r="S80" s="204"/>
      <c r="T80" s="22"/>
      <c r="U80" s="22"/>
      <c r="V80" s="22"/>
      <c r="W80" s="22"/>
      <c r="X80" s="118" t="s">
        <v>515</v>
      </c>
      <c r="Y80" s="30">
        <f t="shared" si="15"/>
        <v>14</v>
      </c>
      <c r="Z80" s="31">
        <f t="shared" si="19"/>
        <v>15.24</v>
      </c>
      <c r="AA80" s="30">
        <f t="shared" si="16"/>
        <v>16</v>
      </c>
      <c r="AB80" s="32">
        <f t="shared" si="17"/>
        <v>0.97399999999999998</v>
      </c>
      <c r="AC80" s="33">
        <f t="shared" si="20"/>
        <v>0.97772000000000003</v>
      </c>
      <c r="AD80" s="32">
        <f t="shared" si="18"/>
        <v>0.98</v>
      </c>
      <c r="AE80" s="116"/>
      <c r="AF80" s="70"/>
      <c r="AG80" s="191"/>
      <c r="AH80" s="70"/>
      <c r="AI80" s="126"/>
      <c r="AJ80" s="127"/>
      <c r="AK80" s="126"/>
    </row>
    <row r="81" spans="1:37" s="4" customFormat="1" ht="24.95" customHeight="1">
      <c r="A81" s="183">
        <v>30</v>
      </c>
      <c r="B81" s="184" t="s">
        <v>74</v>
      </c>
      <c r="C81" s="184" t="s">
        <v>92</v>
      </c>
      <c r="D81" s="185" t="s">
        <v>93</v>
      </c>
      <c r="E81" s="184" t="s">
        <v>12</v>
      </c>
      <c r="F81" s="184">
        <v>1</v>
      </c>
      <c r="G81" s="146">
        <v>16</v>
      </c>
      <c r="H81" s="147">
        <v>2.6</v>
      </c>
      <c r="I81" s="148">
        <v>2.5499999999999998</v>
      </c>
      <c r="J81" s="134">
        <v>29.04</v>
      </c>
      <c r="K81" s="144">
        <v>29.53</v>
      </c>
      <c r="L81" s="121">
        <f t="shared" si="13"/>
        <v>0.98</v>
      </c>
      <c r="M81" s="123">
        <f t="shared" si="14"/>
        <v>0.98</v>
      </c>
      <c r="N81" s="184" t="s">
        <v>478</v>
      </c>
      <c r="O81" s="184" t="s">
        <v>487</v>
      </c>
      <c r="P81" s="188" t="str">
        <f t="shared" si="21"/>
        <v>Comply</v>
      </c>
      <c r="R81" s="203">
        <v>1</v>
      </c>
      <c r="S81" s="204"/>
      <c r="T81" s="22"/>
      <c r="U81" s="22"/>
      <c r="V81" s="22"/>
      <c r="W81" s="22"/>
      <c r="X81" s="118" t="s">
        <v>515</v>
      </c>
      <c r="Y81" s="30">
        <f t="shared" si="15"/>
        <v>16</v>
      </c>
      <c r="Z81" s="31">
        <f t="shared" si="19"/>
        <v>16</v>
      </c>
      <c r="AA81" s="30">
        <f t="shared" si="16"/>
        <v>18</v>
      </c>
      <c r="AB81" s="32">
        <f t="shared" si="17"/>
        <v>0.98</v>
      </c>
      <c r="AC81" s="33">
        <f t="shared" si="20"/>
        <v>0.98</v>
      </c>
      <c r="AD81" s="32">
        <f t="shared" si="18"/>
        <v>0.99</v>
      </c>
      <c r="AE81" s="116"/>
      <c r="AF81" s="70"/>
      <c r="AG81" s="191"/>
      <c r="AH81" s="70"/>
      <c r="AI81" s="126"/>
      <c r="AJ81" s="127"/>
      <c r="AK81" s="126"/>
    </row>
    <row r="82" spans="1:37" s="4" customFormat="1" ht="24.95" customHeight="1">
      <c r="A82" s="183">
        <v>31</v>
      </c>
      <c r="B82" s="184" t="s">
        <v>74</v>
      </c>
      <c r="C82" s="184" t="s">
        <v>94</v>
      </c>
      <c r="D82" s="185" t="s">
        <v>95</v>
      </c>
      <c r="E82" s="184" t="s">
        <v>11</v>
      </c>
      <c r="F82" s="184">
        <v>1</v>
      </c>
      <c r="G82" s="146">
        <v>15.2</v>
      </c>
      <c r="H82" s="147">
        <v>1.83</v>
      </c>
      <c r="I82" s="148">
        <v>4.68</v>
      </c>
      <c r="J82" s="134">
        <v>21.16</v>
      </c>
      <c r="K82" s="144">
        <v>54.05</v>
      </c>
      <c r="L82" s="121">
        <f t="shared" si="13"/>
        <v>0.97760000000000002</v>
      </c>
      <c r="M82" s="123">
        <f t="shared" si="14"/>
        <v>0.97760000000000002</v>
      </c>
      <c r="N82" s="184" t="s">
        <v>478</v>
      </c>
      <c r="O82" s="184" t="s">
        <v>487</v>
      </c>
      <c r="P82" s="188" t="str">
        <f t="shared" si="21"/>
        <v>Comply</v>
      </c>
      <c r="R82" s="203">
        <v>1</v>
      </c>
      <c r="S82" s="204"/>
      <c r="T82" s="22"/>
      <c r="U82" s="22"/>
      <c r="V82" s="22"/>
      <c r="W82" s="22"/>
      <c r="X82" s="118" t="s">
        <v>515</v>
      </c>
      <c r="Y82" s="30">
        <f t="shared" si="15"/>
        <v>14</v>
      </c>
      <c r="Z82" s="31">
        <f t="shared" si="19"/>
        <v>15.2</v>
      </c>
      <c r="AA82" s="30">
        <f t="shared" si="16"/>
        <v>16</v>
      </c>
      <c r="AB82" s="32">
        <f t="shared" si="17"/>
        <v>0.97399999999999998</v>
      </c>
      <c r="AC82" s="33">
        <f t="shared" si="20"/>
        <v>0.97760000000000002</v>
      </c>
      <c r="AD82" s="32">
        <f t="shared" si="18"/>
        <v>0.98</v>
      </c>
      <c r="AE82" s="116"/>
      <c r="AF82" s="70"/>
      <c r="AG82" s="191"/>
      <c r="AH82" s="70"/>
      <c r="AI82" s="126"/>
      <c r="AJ82" s="127"/>
      <c r="AK82" s="126"/>
    </row>
    <row r="83" spans="1:37" s="4" customFormat="1" ht="24.95" customHeight="1">
      <c r="A83" s="183">
        <v>32</v>
      </c>
      <c r="B83" s="184" t="s">
        <v>74</v>
      </c>
      <c r="C83" s="184" t="s">
        <v>96</v>
      </c>
      <c r="D83" s="185" t="s">
        <v>97</v>
      </c>
      <c r="E83" s="184" t="s">
        <v>11</v>
      </c>
      <c r="F83" s="184">
        <v>1</v>
      </c>
      <c r="G83" s="146">
        <v>12.2</v>
      </c>
      <c r="H83" s="147">
        <v>2.1</v>
      </c>
      <c r="I83" s="148">
        <v>4.34</v>
      </c>
      <c r="J83" s="134">
        <v>28.37</v>
      </c>
      <c r="K83" s="144">
        <v>58.74</v>
      </c>
      <c r="L83" s="121">
        <f t="shared" si="13"/>
        <v>0.96589999999999998</v>
      </c>
      <c r="M83" s="123">
        <f t="shared" si="14"/>
        <v>0.96589999999999998</v>
      </c>
      <c r="N83" s="184" t="s">
        <v>478</v>
      </c>
      <c r="O83" s="184" t="s">
        <v>487</v>
      </c>
      <c r="P83" s="188" t="str">
        <f t="shared" si="21"/>
        <v>Comply</v>
      </c>
      <c r="R83" s="203">
        <v>1</v>
      </c>
      <c r="S83" s="204"/>
      <c r="T83" s="22"/>
      <c r="U83" s="22"/>
      <c r="V83" s="22"/>
      <c r="W83" s="22"/>
      <c r="X83" s="118" t="s">
        <v>515</v>
      </c>
      <c r="Y83" s="30">
        <f t="shared" si="15"/>
        <v>12</v>
      </c>
      <c r="Z83" s="31">
        <f t="shared" si="19"/>
        <v>12.2</v>
      </c>
      <c r="AA83" s="30">
        <f t="shared" si="16"/>
        <v>14</v>
      </c>
      <c r="AB83" s="32">
        <f t="shared" si="17"/>
        <v>0.96499999999999997</v>
      </c>
      <c r="AC83" s="33">
        <f t="shared" si="20"/>
        <v>0.96589999999999998</v>
      </c>
      <c r="AD83" s="32">
        <f t="shared" si="18"/>
        <v>0.97399999999999998</v>
      </c>
      <c r="AE83" s="116"/>
      <c r="AF83" s="70"/>
      <c r="AG83" s="191"/>
      <c r="AH83" s="70"/>
      <c r="AI83" s="126"/>
      <c r="AJ83" s="127"/>
      <c r="AK83" s="126"/>
    </row>
    <row r="84" spans="1:37" s="4" customFormat="1" ht="24.95" customHeight="1">
      <c r="A84" s="183">
        <v>33</v>
      </c>
      <c r="B84" s="184" t="s">
        <v>74</v>
      </c>
      <c r="C84" s="184" t="s">
        <v>98</v>
      </c>
      <c r="D84" s="185" t="s">
        <v>99</v>
      </c>
      <c r="E84" s="184" t="s">
        <v>12</v>
      </c>
      <c r="F84" s="184">
        <v>1</v>
      </c>
      <c r="G84" s="146">
        <v>16</v>
      </c>
      <c r="H84" s="147">
        <v>2.6</v>
      </c>
      <c r="I84" s="148">
        <v>2.5</v>
      </c>
      <c r="J84" s="134">
        <v>29.04</v>
      </c>
      <c r="K84" s="144">
        <v>29.53</v>
      </c>
      <c r="L84" s="121">
        <f t="shared" si="13"/>
        <v>0.98</v>
      </c>
      <c r="M84" s="123">
        <f t="shared" si="14"/>
        <v>0.98</v>
      </c>
      <c r="N84" s="184" t="s">
        <v>478</v>
      </c>
      <c r="O84" s="184" t="s">
        <v>487</v>
      </c>
      <c r="P84" s="188" t="str">
        <f t="shared" si="21"/>
        <v>Comply</v>
      </c>
      <c r="R84" s="203">
        <v>1</v>
      </c>
      <c r="S84" s="204"/>
      <c r="T84" s="22"/>
      <c r="U84" s="22"/>
      <c r="V84" s="22"/>
      <c r="W84" s="22"/>
      <c r="X84" s="118" t="s">
        <v>515</v>
      </c>
      <c r="Y84" s="30">
        <f t="shared" si="15"/>
        <v>16</v>
      </c>
      <c r="Z84" s="31">
        <f t="shared" si="19"/>
        <v>16</v>
      </c>
      <c r="AA84" s="30">
        <f t="shared" si="16"/>
        <v>18</v>
      </c>
      <c r="AB84" s="32">
        <f t="shared" si="17"/>
        <v>0.98</v>
      </c>
      <c r="AC84" s="33">
        <f t="shared" si="20"/>
        <v>0.98</v>
      </c>
      <c r="AD84" s="32">
        <f t="shared" si="18"/>
        <v>0.99</v>
      </c>
      <c r="AE84" s="116"/>
      <c r="AF84" s="70"/>
      <c r="AG84" s="191"/>
      <c r="AH84" s="70"/>
      <c r="AI84" s="126"/>
      <c r="AJ84" s="127"/>
      <c r="AK84" s="126"/>
    </row>
    <row r="85" spans="1:37" s="4" customFormat="1" ht="24.95" customHeight="1">
      <c r="A85" s="183">
        <v>34</v>
      </c>
      <c r="B85" s="184" t="s">
        <v>74</v>
      </c>
      <c r="C85" s="184" t="s">
        <v>100</v>
      </c>
      <c r="D85" s="185" t="s">
        <v>101</v>
      </c>
      <c r="E85" s="184" t="s">
        <v>11</v>
      </c>
      <c r="F85" s="184">
        <v>1</v>
      </c>
      <c r="G85" s="146">
        <v>12.2</v>
      </c>
      <c r="H85" s="147">
        <v>2.1</v>
      </c>
      <c r="I85" s="148">
        <v>4.34</v>
      </c>
      <c r="J85" s="134">
        <v>28.37</v>
      </c>
      <c r="K85" s="144">
        <v>58.74</v>
      </c>
      <c r="L85" s="121">
        <f t="shared" si="13"/>
        <v>0.96589999999999998</v>
      </c>
      <c r="M85" s="123">
        <f t="shared" si="14"/>
        <v>0.96589999999999998</v>
      </c>
      <c r="N85" s="184" t="s">
        <v>478</v>
      </c>
      <c r="O85" s="184" t="s">
        <v>487</v>
      </c>
      <c r="P85" s="188" t="str">
        <f t="shared" si="21"/>
        <v>Comply</v>
      </c>
      <c r="R85" s="203">
        <v>1</v>
      </c>
      <c r="S85" s="204"/>
      <c r="T85" s="22"/>
      <c r="U85" s="22"/>
      <c r="V85" s="22"/>
      <c r="W85" s="22"/>
      <c r="X85" s="118" t="s">
        <v>515</v>
      </c>
      <c r="Y85" s="30">
        <f t="shared" si="15"/>
        <v>12</v>
      </c>
      <c r="Z85" s="31">
        <f t="shared" si="19"/>
        <v>12.2</v>
      </c>
      <c r="AA85" s="30">
        <f t="shared" si="16"/>
        <v>14</v>
      </c>
      <c r="AB85" s="32">
        <f t="shared" si="17"/>
        <v>0.96499999999999997</v>
      </c>
      <c r="AC85" s="33">
        <f t="shared" si="20"/>
        <v>0.96589999999999998</v>
      </c>
      <c r="AD85" s="32">
        <f t="shared" si="18"/>
        <v>0.97399999999999998</v>
      </c>
      <c r="AE85" s="116"/>
      <c r="AF85" s="70"/>
      <c r="AG85" s="191"/>
      <c r="AH85" s="70"/>
      <c r="AI85" s="126"/>
      <c r="AJ85" s="127"/>
      <c r="AK85" s="126"/>
    </row>
    <row r="86" spans="1:37" s="4" customFormat="1" ht="24.95" customHeight="1">
      <c r="A86" s="183">
        <v>35</v>
      </c>
      <c r="B86" s="184" t="s">
        <v>74</v>
      </c>
      <c r="C86" s="184" t="s">
        <v>102</v>
      </c>
      <c r="D86" s="185" t="s">
        <v>103</v>
      </c>
      <c r="E86" s="184" t="s">
        <v>12</v>
      </c>
      <c r="F86" s="184">
        <v>1</v>
      </c>
      <c r="G86" s="146">
        <v>13.7</v>
      </c>
      <c r="H86" s="147">
        <v>2.3199999999999998</v>
      </c>
      <c r="I86" s="148">
        <v>2.17</v>
      </c>
      <c r="J86" s="134">
        <v>28.88</v>
      </c>
      <c r="K86" s="144">
        <v>28.42</v>
      </c>
      <c r="L86" s="121">
        <f t="shared" si="13"/>
        <v>0.97265000000000001</v>
      </c>
      <c r="M86" s="123">
        <f t="shared" si="14"/>
        <v>0.97265000000000001</v>
      </c>
      <c r="N86" s="184" t="s">
        <v>478</v>
      </c>
      <c r="O86" s="184" t="s">
        <v>487</v>
      </c>
      <c r="P86" s="188" t="str">
        <f t="shared" si="21"/>
        <v>Comply</v>
      </c>
      <c r="R86" s="203">
        <v>1</v>
      </c>
      <c r="S86" s="204"/>
      <c r="T86" s="22"/>
      <c r="U86" s="22"/>
      <c r="V86" s="22"/>
      <c r="W86" s="22"/>
      <c r="X86" s="118" t="s">
        <v>515</v>
      </c>
      <c r="Y86" s="30">
        <f t="shared" si="15"/>
        <v>12</v>
      </c>
      <c r="Z86" s="31">
        <f t="shared" si="19"/>
        <v>13.7</v>
      </c>
      <c r="AA86" s="30">
        <f t="shared" si="16"/>
        <v>14</v>
      </c>
      <c r="AB86" s="32">
        <f t="shared" si="17"/>
        <v>0.96499999999999997</v>
      </c>
      <c r="AC86" s="33">
        <f t="shared" si="20"/>
        <v>0.97265000000000001</v>
      </c>
      <c r="AD86" s="32">
        <f t="shared" si="18"/>
        <v>0.97399999999999998</v>
      </c>
      <c r="AE86" s="116"/>
      <c r="AF86" s="70"/>
      <c r="AG86" s="191"/>
      <c r="AH86" s="70"/>
      <c r="AI86" s="126"/>
      <c r="AJ86" s="127"/>
      <c r="AK86" s="126"/>
    </row>
    <row r="87" spans="1:37" s="4" customFormat="1" ht="24.95" customHeight="1">
      <c r="A87" s="183">
        <v>36</v>
      </c>
      <c r="B87" s="184" t="s">
        <v>74</v>
      </c>
      <c r="C87" s="184" t="s">
        <v>104</v>
      </c>
      <c r="D87" s="185" t="s">
        <v>105</v>
      </c>
      <c r="E87" s="184" t="s">
        <v>11</v>
      </c>
      <c r="F87" s="184">
        <v>1</v>
      </c>
      <c r="G87" s="146">
        <v>12.2</v>
      </c>
      <c r="H87" s="147">
        <v>2.1</v>
      </c>
      <c r="I87" s="148">
        <v>4.34</v>
      </c>
      <c r="J87" s="134">
        <v>28.37</v>
      </c>
      <c r="K87" s="144">
        <v>58.74</v>
      </c>
      <c r="L87" s="121">
        <f t="shared" si="13"/>
        <v>0.96589999999999998</v>
      </c>
      <c r="M87" s="123">
        <f t="shared" si="14"/>
        <v>0.96589999999999998</v>
      </c>
      <c r="N87" s="184" t="s">
        <v>478</v>
      </c>
      <c r="O87" s="184" t="s">
        <v>487</v>
      </c>
      <c r="P87" s="188" t="str">
        <f t="shared" si="21"/>
        <v>Comply</v>
      </c>
      <c r="R87" s="203">
        <v>1</v>
      </c>
      <c r="S87" s="204"/>
      <c r="T87" s="22"/>
      <c r="U87" s="22"/>
      <c r="V87" s="22"/>
      <c r="W87" s="22"/>
      <c r="X87" s="118" t="s">
        <v>515</v>
      </c>
      <c r="Y87" s="30">
        <f t="shared" si="15"/>
        <v>12</v>
      </c>
      <c r="Z87" s="31">
        <f t="shared" si="19"/>
        <v>12.2</v>
      </c>
      <c r="AA87" s="30">
        <f t="shared" si="16"/>
        <v>14</v>
      </c>
      <c r="AB87" s="32">
        <f t="shared" si="17"/>
        <v>0.96499999999999997</v>
      </c>
      <c r="AC87" s="33">
        <f t="shared" si="20"/>
        <v>0.96589999999999998</v>
      </c>
      <c r="AD87" s="32">
        <f t="shared" si="18"/>
        <v>0.97399999999999998</v>
      </c>
      <c r="AE87" s="116"/>
      <c r="AF87" s="70"/>
      <c r="AG87" s="191"/>
      <c r="AH87" s="70"/>
      <c r="AI87" s="126"/>
      <c r="AJ87" s="127"/>
      <c r="AK87" s="126"/>
    </row>
    <row r="88" spans="1:37" s="4" customFormat="1" ht="24.95" customHeight="1">
      <c r="A88" s="183">
        <v>37</v>
      </c>
      <c r="B88" s="184" t="s">
        <v>74</v>
      </c>
      <c r="C88" s="184" t="s">
        <v>106</v>
      </c>
      <c r="D88" s="185" t="s">
        <v>107</v>
      </c>
      <c r="E88" s="184" t="s">
        <v>12</v>
      </c>
      <c r="F88" s="184">
        <v>1</v>
      </c>
      <c r="G88" s="146">
        <v>13.7</v>
      </c>
      <c r="H88" s="147">
        <v>2.3199999999999998</v>
      </c>
      <c r="I88" s="148">
        <v>2.17</v>
      </c>
      <c r="J88" s="134">
        <v>28.88</v>
      </c>
      <c r="K88" s="144">
        <v>28.42</v>
      </c>
      <c r="L88" s="121">
        <f t="shared" si="13"/>
        <v>0.97265000000000001</v>
      </c>
      <c r="M88" s="123">
        <f t="shared" si="14"/>
        <v>0.97265000000000001</v>
      </c>
      <c r="N88" s="184" t="s">
        <v>478</v>
      </c>
      <c r="O88" s="184" t="s">
        <v>487</v>
      </c>
      <c r="P88" s="188" t="str">
        <f t="shared" si="21"/>
        <v>Comply</v>
      </c>
      <c r="R88" s="203">
        <v>1</v>
      </c>
      <c r="S88" s="204"/>
      <c r="T88" s="22"/>
      <c r="U88" s="22"/>
      <c r="V88" s="22"/>
      <c r="W88" s="22"/>
      <c r="X88" s="118" t="s">
        <v>515</v>
      </c>
      <c r="Y88" s="30">
        <f t="shared" si="15"/>
        <v>12</v>
      </c>
      <c r="Z88" s="31">
        <f t="shared" si="19"/>
        <v>13.7</v>
      </c>
      <c r="AA88" s="30">
        <f t="shared" si="16"/>
        <v>14</v>
      </c>
      <c r="AB88" s="32">
        <f t="shared" si="17"/>
        <v>0.96499999999999997</v>
      </c>
      <c r="AC88" s="33">
        <f t="shared" si="20"/>
        <v>0.97265000000000001</v>
      </c>
      <c r="AD88" s="32">
        <f t="shared" si="18"/>
        <v>0.97399999999999998</v>
      </c>
      <c r="AE88" s="116"/>
      <c r="AF88" s="70"/>
      <c r="AG88" s="191"/>
      <c r="AH88" s="70"/>
      <c r="AI88" s="126"/>
      <c r="AJ88" s="127"/>
      <c r="AK88" s="126"/>
    </row>
    <row r="89" spans="1:37" s="4" customFormat="1" ht="24.95" customHeight="1">
      <c r="A89" s="183">
        <v>38</v>
      </c>
      <c r="B89" s="184" t="s">
        <v>74</v>
      </c>
      <c r="C89" s="184" t="s">
        <v>108</v>
      </c>
      <c r="D89" s="185" t="s">
        <v>109</v>
      </c>
      <c r="E89" s="184" t="s">
        <v>11</v>
      </c>
      <c r="F89" s="184">
        <v>1</v>
      </c>
      <c r="G89" s="146">
        <v>15.2</v>
      </c>
      <c r="H89" s="147">
        <v>1.48</v>
      </c>
      <c r="I89" s="148">
        <v>4.0199999999999996</v>
      </c>
      <c r="J89" s="134">
        <v>17.100000000000001</v>
      </c>
      <c r="K89" s="144">
        <v>46.39</v>
      </c>
      <c r="L89" s="121">
        <f t="shared" si="13"/>
        <v>0.97760000000000002</v>
      </c>
      <c r="M89" s="123">
        <f t="shared" si="14"/>
        <v>0.97760000000000002</v>
      </c>
      <c r="N89" s="184" t="s">
        <v>478</v>
      </c>
      <c r="O89" s="184" t="s">
        <v>487</v>
      </c>
      <c r="P89" s="188" t="str">
        <f t="shared" si="21"/>
        <v>Comply</v>
      </c>
      <c r="R89" s="203">
        <v>1</v>
      </c>
      <c r="S89" s="204"/>
      <c r="T89" s="22"/>
      <c r="U89" s="22"/>
      <c r="V89" s="22"/>
      <c r="W89" s="22"/>
      <c r="X89" s="118" t="s">
        <v>515</v>
      </c>
      <c r="Y89" s="30">
        <f t="shared" si="15"/>
        <v>14</v>
      </c>
      <c r="Z89" s="31">
        <f t="shared" si="19"/>
        <v>15.2</v>
      </c>
      <c r="AA89" s="30">
        <f t="shared" si="16"/>
        <v>16</v>
      </c>
      <c r="AB89" s="32">
        <f t="shared" si="17"/>
        <v>0.97399999999999998</v>
      </c>
      <c r="AC89" s="33">
        <f t="shared" si="20"/>
        <v>0.97760000000000002</v>
      </c>
      <c r="AD89" s="32">
        <f t="shared" si="18"/>
        <v>0.98</v>
      </c>
      <c r="AE89" s="116"/>
      <c r="AF89" s="70"/>
      <c r="AG89" s="191"/>
      <c r="AH89" s="70"/>
      <c r="AI89" s="126"/>
      <c r="AJ89" s="127"/>
      <c r="AK89" s="126"/>
    </row>
    <row r="90" spans="1:37" s="4" customFormat="1" ht="24.95" customHeight="1">
      <c r="A90" s="183">
        <v>39</v>
      </c>
      <c r="B90" s="184" t="s">
        <v>74</v>
      </c>
      <c r="C90" s="184" t="s">
        <v>110</v>
      </c>
      <c r="D90" s="185" t="s">
        <v>111</v>
      </c>
      <c r="E90" s="184" t="s">
        <v>12</v>
      </c>
      <c r="F90" s="184">
        <v>1</v>
      </c>
      <c r="G90" s="146">
        <v>16</v>
      </c>
      <c r="H90" s="147">
        <v>2.6</v>
      </c>
      <c r="I90" s="148">
        <v>2.5499999999999998</v>
      </c>
      <c r="J90" s="134">
        <v>29.04</v>
      </c>
      <c r="K90" s="144">
        <v>29.53</v>
      </c>
      <c r="L90" s="121">
        <f t="shared" si="13"/>
        <v>0.98</v>
      </c>
      <c r="M90" s="123">
        <f t="shared" si="14"/>
        <v>0.98</v>
      </c>
      <c r="N90" s="184" t="s">
        <v>478</v>
      </c>
      <c r="O90" s="184" t="s">
        <v>487</v>
      </c>
      <c r="P90" s="188" t="str">
        <f t="shared" si="21"/>
        <v>Comply</v>
      </c>
      <c r="R90" s="203">
        <v>1</v>
      </c>
      <c r="S90" s="204"/>
      <c r="T90" s="22"/>
      <c r="U90" s="22"/>
      <c r="V90" s="22"/>
      <c r="W90" s="22"/>
      <c r="X90" s="118" t="s">
        <v>515</v>
      </c>
      <c r="Y90" s="30">
        <f t="shared" si="15"/>
        <v>16</v>
      </c>
      <c r="Z90" s="31">
        <f t="shared" si="19"/>
        <v>16</v>
      </c>
      <c r="AA90" s="30">
        <f t="shared" si="16"/>
        <v>18</v>
      </c>
      <c r="AB90" s="32">
        <f t="shared" si="17"/>
        <v>0.98</v>
      </c>
      <c r="AC90" s="33">
        <f t="shared" si="20"/>
        <v>0.98</v>
      </c>
      <c r="AD90" s="32">
        <f t="shared" si="18"/>
        <v>0.99</v>
      </c>
      <c r="AE90" s="116"/>
      <c r="AF90" s="70"/>
      <c r="AG90" s="191"/>
      <c r="AH90" s="70"/>
      <c r="AI90" s="126"/>
      <c r="AJ90" s="127"/>
      <c r="AK90" s="126"/>
    </row>
    <row r="91" spans="1:37" s="4" customFormat="1" ht="24.95" customHeight="1">
      <c r="A91" s="261">
        <v>40</v>
      </c>
      <c r="B91" s="249" t="s">
        <v>74</v>
      </c>
      <c r="C91" s="249" t="s">
        <v>112</v>
      </c>
      <c r="D91" s="262" t="s">
        <v>113</v>
      </c>
      <c r="E91" s="249" t="s">
        <v>12</v>
      </c>
      <c r="F91" s="249">
        <v>1</v>
      </c>
      <c r="G91" s="150">
        <v>16</v>
      </c>
      <c r="H91" s="258">
        <v>2.6</v>
      </c>
      <c r="I91" s="259">
        <v>2.5499999999999998</v>
      </c>
      <c r="J91" s="252">
        <v>29.04</v>
      </c>
      <c r="K91" s="253">
        <v>29.53</v>
      </c>
      <c r="L91" s="121">
        <f t="shared" si="13"/>
        <v>0.98</v>
      </c>
      <c r="M91" s="123">
        <f t="shared" si="14"/>
        <v>0.98</v>
      </c>
      <c r="N91" s="249" t="s">
        <v>478</v>
      </c>
      <c r="O91" s="263" t="s">
        <v>487</v>
      </c>
      <c r="P91" s="188" t="str">
        <f t="shared" si="21"/>
        <v>Comply</v>
      </c>
      <c r="R91" s="203">
        <v>1</v>
      </c>
      <c r="S91" s="204"/>
      <c r="T91" s="22"/>
      <c r="U91" s="22"/>
      <c r="V91" s="22"/>
      <c r="W91" s="22"/>
      <c r="X91" s="118" t="s">
        <v>515</v>
      </c>
      <c r="Y91" s="30">
        <f t="shared" si="15"/>
        <v>16</v>
      </c>
      <c r="Z91" s="31">
        <f t="shared" si="19"/>
        <v>16</v>
      </c>
      <c r="AA91" s="30">
        <f t="shared" si="16"/>
        <v>18</v>
      </c>
      <c r="AB91" s="32">
        <f t="shared" si="17"/>
        <v>0.98</v>
      </c>
      <c r="AC91" s="33">
        <f t="shared" si="20"/>
        <v>0.98</v>
      </c>
      <c r="AD91" s="32">
        <f t="shared" si="18"/>
        <v>0.99</v>
      </c>
      <c r="AE91" s="116"/>
      <c r="AF91" s="70"/>
      <c r="AG91" s="191"/>
      <c r="AH91" s="70"/>
      <c r="AI91" s="126"/>
      <c r="AJ91" s="127"/>
      <c r="AK91" s="126"/>
    </row>
    <row r="92" spans="1:37" s="4" customFormat="1" ht="24.95" customHeight="1">
      <c r="A92" s="183">
        <v>41</v>
      </c>
      <c r="B92" s="184" t="s">
        <v>74</v>
      </c>
      <c r="C92" s="184" t="s">
        <v>114</v>
      </c>
      <c r="D92" s="185" t="s">
        <v>115</v>
      </c>
      <c r="E92" s="184" t="s">
        <v>11</v>
      </c>
      <c r="F92" s="184">
        <v>1</v>
      </c>
      <c r="G92" s="146">
        <v>15.2</v>
      </c>
      <c r="H92" s="147">
        <v>1.83</v>
      </c>
      <c r="I92" s="148">
        <v>4.68</v>
      </c>
      <c r="J92" s="134">
        <v>21.16</v>
      </c>
      <c r="K92" s="144">
        <v>54.05</v>
      </c>
      <c r="L92" s="121">
        <f t="shared" si="13"/>
        <v>0.97760000000000002</v>
      </c>
      <c r="M92" s="123">
        <f t="shared" si="14"/>
        <v>0.97760000000000002</v>
      </c>
      <c r="N92" s="184" t="s">
        <v>478</v>
      </c>
      <c r="O92" s="264" t="s">
        <v>487</v>
      </c>
      <c r="P92" s="188" t="str">
        <f t="shared" si="21"/>
        <v>Comply</v>
      </c>
      <c r="R92" s="203">
        <v>1</v>
      </c>
      <c r="S92" s="204"/>
      <c r="T92" s="22"/>
      <c r="U92" s="22"/>
      <c r="V92" s="22"/>
      <c r="W92" s="22"/>
      <c r="X92" s="118" t="s">
        <v>515</v>
      </c>
      <c r="Y92" s="30">
        <f t="shared" si="15"/>
        <v>14</v>
      </c>
      <c r="Z92" s="31">
        <f t="shared" si="19"/>
        <v>15.2</v>
      </c>
      <c r="AA92" s="30">
        <f t="shared" si="16"/>
        <v>16</v>
      </c>
      <c r="AB92" s="32">
        <f t="shared" si="17"/>
        <v>0.97399999999999998</v>
      </c>
      <c r="AC92" s="33">
        <f t="shared" si="20"/>
        <v>0.97760000000000002</v>
      </c>
      <c r="AD92" s="32">
        <f t="shared" si="18"/>
        <v>0.98</v>
      </c>
      <c r="AE92" s="116"/>
      <c r="AF92" s="70"/>
      <c r="AG92" s="191"/>
      <c r="AH92" s="70"/>
      <c r="AI92" s="126"/>
      <c r="AJ92" s="127"/>
      <c r="AK92" s="126"/>
    </row>
    <row r="93" spans="1:37" s="4" customFormat="1" ht="24.95" customHeight="1">
      <c r="A93" s="183">
        <v>42</v>
      </c>
      <c r="B93" s="184" t="s">
        <v>74</v>
      </c>
      <c r="C93" s="184" t="s">
        <v>116</v>
      </c>
      <c r="D93" s="185" t="s">
        <v>117</v>
      </c>
      <c r="E93" s="184" t="s">
        <v>12</v>
      </c>
      <c r="F93" s="184">
        <v>1</v>
      </c>
      <c r="G93" s="146">
        <v>13.7</v>
      </c>
      <c r="H93" s="147">
        <v>2.3199999999999998</v>
      </c>
      <c r="I93" s="148">
        <v>2.17</v>
      </c>
      <c r="J93" s="134">
        <v>28.8</v>
      </c>
      <c r="K93" s="144">
        <v>28.42</v>
      </c>
      <c r="L93" s="121">
        <f t="shared" si="13"/>
        <v>0.97265000000000001</v>
      </c>
      <c r="M93" s="123">
        <f t="shared" si="14"/>
        <v>0.97265000000000001</v>
      </c>
      <c r="N93" s="184" t="s">
        <v>478</v>
      </c>
      <c r="O93" s="264" t="s">
        <v>487</v>
      </c>
      <c r="P93" s="188" t="str">
        <f t="shared" si="21"/>
        <v>Comply</v>
      </c>
      <c r="R93" s="203">
        <v>1</v>
      </c>
      <c r="S93" s="204"/>
      <c r="T93" s="22"/>
      <c r="U93" s="22"/>
      <c r="V93" s="22"/>
      <c r="W93" s="22"/>
      <c r="X93" s="118" t="s">
        <v>515</v>
      </c>
      <c r="Y93" s="30">
        <f t="shared" si="15"/>
        <v>12</v>
      </c>
      <c r="Z93" s="31">
        <f t="shared" si="19"/>
        <v>13.7</v>
      </c>
      <c r="AA93" s="30">
        <f t="shared" si="16"/>
        <v>14</v>
      </c>
      <c r="AB93" s="32">
        <f t="shared" si="17"/>
        <v>0.96499999999999997</v>
      </c>
      <c r="AC93" s="33">
        <f t="shared" si="20"/>
        <v>0.97265000000000001</v>
      </c>
      <c r="AD93" s="32">
        <f t="shared" si="18"/>
        <v>0.97399999999999998</v>
      </c>
      <c r="AE93" s="116"/>
      <c r="AF93" s="70"/>
      <c r="AG93" s="191"/>
      <c r="AH93" s="70"/>
      <c r="AI93" s="126"/>
      <c r="AJ93" s="127"/>
      <c r="AK93" s="126"/>
    </row>
    <row r="94" spans="1:37" s="4" customFormat="1" ht="24.95" customHeight="1">
      <c r="A94" s="183">
        <v>43</v>
      </c>
      <c r="B94" s="184" t="s">
        <v>74</v>
      </c>
      <c r="C94" s="184" t="s">
        <v>118</v>
      </c>
      <c r="D94" s="185" t="s">
        <v>119</v>
      </c>
      <c r="E94" s="184" t="s">
        <v>11</v>
      </c>
      <c r="F94" s="184">
        <v>1</v>
      </c>
      <c r="G94" s="146">
        <v>12.2</v>
      </c>
      <c r="H94" s="147">
        <v>2.1</v>
      </c>
      <c r="I94" s="148">
        <v>4.34</v>
      </c>
      <c r="J94" s="134">
        <v>28.37</v>
      </c>
      <c r="K94" s="144">
        <v>58.74</v>
      </c>
      <c r="L94" s="121">
        <f t="shared" si="13"/>
        <v>0.96589999999999998</v>
      </c>
      <c r="M94" s="123">
        <f t="shared" si="14"/>
        <v>0.96589999999999998</v>
      </c>
      <c r="N94" s="184" t="s">
        <v>478</v>
      </c>
      <c r="O94" s="264" t="s">
        <v>487</v>
      </c>
      <c r="P94" s="188" t="str">
        <f t="shared" si="21"/>
        <v>Comply</v>
      </c>
      <c r="R94" s="203">
        <v>1</v>
      </c>
      <c r="S94" s="204"/>
      <c r="T94" s="22"/>
      <c r="U94" s="22"/>
      <c r="V94" s="22"/>
      <c r="W94" s="22"/>
      <c r="X94" s="118" t="s">
        <v>515</v>
      </c>
      <c r="Y94" s="30">
        <f t="shared" si="15"/>
        <v>12</v>
      </c>
      <c r="Z94" s="31">
        <f t="shared" si="19"/>
        <v>12.2</v>
      </c>
      <c r="AA94" s="30">
        <f t="shared" si="16"/>
        <v>14</v>
      </c>
      <c r="AB94" s="32">
        <f t="shared" si="17"/>
        <v>0.96499999999999997</v>
      </c>
      <c r="AC94" s="33">
        <f t="shared" si="20"/>
        <v>0.96589999999999998</v>
      </c>
      <c r="AD94" s="32">
        <f t="shared" si="18"/>
        <v>0.97399999999999998</v>
      </c>
      <c r="AE94" s="116"/>
      <c r="AF94" s="70"/>
      <c r="AG94" s="191"/>
      <c r="AH94" s="70"/>
      <c r="AI94" s="126"/>
      <c r="AJ94" s="127"/>
      <c r="AK94" s="126"/>
    </row>
    <row r="95" spans="1:37" s="4" customFormat="1" ht="24.95" customHeight="1">
      <c r="A95" s="183">
        <v>44</v>
      </c>
      <c r="B95" s="184" t="s">
        <v>74</v>
      </c>
      <c r="C95" s="184" t="s">
        <v>120</v>
      </c>
      <c r="D95" s="185" t="s">
        <v>121</v>
      </c>
      <c r="E95" s="184" t="s">
        <v>12</v>
      </c>
      <c r="F95" s="184">
        <v>1</v>
      </c>
      <c r="G95" s="146">
        <v>16</v>
      </c>
      <c r="H95" s="147">
        <v>2.6</v>
      </c>
      <c r="I95" s="148">
        <v>2.5499999999999998</v>
      </c>
      <c r="J95" s="134">
        <v>29.04</v>
      </c>
      <c r="K95" s="144">
        <v>29.53</v>
      </c>
      <c r="L95" s="121">
        <f t="shared" si="13"/>
        <v>0.98</v>
      </c>
      <c r="M95" s="123">
        <f t="shared" si="14"/>
        <v>0.98</v>
      </c>
      <c r="N95" s="184" t="s">
        <v>478</v>
      </c>
      <c r="O95" s="264" t="s">
        <v>487</v>
      </c>
      <c r="P95" s="188" t="str">
        <f t="shared" si="21"/>
        <v>Comply</v>
      </c>
      <c r="R95" s="203">
        <v>1</v>
      </c>
      <c r="S95" s="204"/>
      <c r="T95" s="22"/>
      <c r="U95" s="22"/>
      <c r="V95" s="22"/>
      <c r="W95" s="22"/>
      <c r="X95" s="118" t="s">
        <v>515</v>
      </c>
      <c r="Y95" s="30">
        <f t="shared" si="15"/>
        <v>16</v>
      </c>
      <c r="Z95" s="31">
        <f t="shared" si="19"/>
        <v>16</v>
      </c>
      <c r="AA95" s="30">
        <f t="shared" si="16"/>
        <v>18</v>
      </c>
      <c r="AB95" s="32">
        <f t="shared" si="17"/>
        <v>0.98</v>
      </c>
      <c r="AC95" s="33">
        <f t="shared" si="20"/>
        <v>0.98</v>
      </c>
      <c r="AD95" s="32">
        <f t="shared" si="18"/>
        <v>0.99</v>
      </c>
      <c r="AE95" s="116"/>
      <c r="AF95" s="70"/>
      <c r="AG95" s="191"/>
      <c r="AH95" s="70"/>
      <c r="AI95" s="126"/>
      <c r="AJ95" s="127"/>
      <c r="AK95" s="126"/>
    </row>
    <row r="96" spans="1:37" s="4" customFormat="1" ht="24.95" customHeight="1">
      <c r="A96" s="183">
        <v>45</v>
      </c>
      <c r="B96" s="184" t="s">
        <v>74</v>
      </c>
      <c r="C96" s="184" t="s">
        <v>122</v>
      </c>
      <c r="D96" s="185" t="s">
        <v>123</v>
      </c>
      <c r="E96" s="184" t="s">
        <v>11</v>
      </c>
      <c r="F96" s="184">
        <v>1</v>
      </c>
      <c r="G96" s="146">
        <v>15.2</v>
      </c>
      <c r="H96" s="147">
        <v>1.83</v>
      </c>
      <c r="I96" s="148">
        <v>4.68</v>
      </c>
      <c r="J96" s="134">
        <v>21.16</v>
      </c>
      <c r="K96" s="144">
        <v>54.05</v>
      </c>
      <c r="L96" s="121">
        <f t="shared" si="13"/>
        <v>0.97760000000000002</v>
      </c>
      <c r="M96" s="123">
        <f t="shared" si="14"/>
        <v>0.97760000000000002</v>
      </c>
      <c r="N96" s="184" t="s">
        <v>478</v>
      </c>
      <c r="O96" s="264" t="s">
        <v>487</v>
      </c>
      <c r="P96" s="188" t="str">
        <f t="shared" si="21"/>
        <v>Comply</v>
      </c>
      <c r="R96" s="203">
        <v>1</v>
      </c>
      <c r="S96" s="204"/>
      <c r="T96" s="22"/>
      <c r="U96" s="22"/>
      <c r="V96" s="22"/>
      <c r="W96" s="22"/>
      <c r="X96" s="118" t="s">
        <v>515</v>
      </c>
      <c r="Y96" s="30">
        <f t="shared" si="15"/>
        <v>14</v>
      </c>
      <c r="Z96" s="31">
        <f t="shared" si="19"/>
        <v>15.2</v>
      </c>
      <c r="AA96" s="30">
        <f t="shared" si="16"/>
        <v>16</v>
      </c>
      <c r="AB96" s="32">
        <f t="shared" si="17"/>
        <v>0.97399999999999998</v>
      </c>
      <c r="AC96" s="33">
        <f t="shared" si="20"/>
        <v>0.97760000000000002</v>
      </c>
      <c r="AD96" s="32">
        <f t="shared" si="18"/>
        <v>0.98</v>
      </c>
      <c r="AE96" s="116"/>
      <c r="AF96" s="70"/>
      <c r="AG96" s="191"/>
      <c r="AH96" s="70"/>
      <c r="AI96" s="126"/>
      <c r="AJ96" s="127"/>
      <c r="AK96" s="126"/>
    </row>
    <row r="97" spans="1:37" s="4" customFormat="1" ht="24.95" customHeight="1">
      <c r="A97" s="355">
        <v>46</v>
      </c>
      <c r="B97" s="345" t="s">
        <v>124</v>
      </c>
      <c r="C97" s="345" t="s">
        <v>125</v>
      </c>
      <c r="D97" s="350" t="s">
        <v>126</v>
      </c>
      <c r="E97" s="345" t="s">
        <v>17</v>
      </c>
      <c r="F97" s="184">
        <v>1</v>
      </c>
      <c r="G97" s="146">
        <v>24</v>
      </c>
      <c r="H97" s="147">
        <v>2.65</v>
      </c>
      <c r="I97" s="148">
        <v>3.04</v>
      </c>
      <c r="J97" s="134">
        <v>22.78</v>
      </c>
      <c r="K97" s="144">
        <v>29.66</v>
      </c>
      <c r="L97" s="121">
        <f t="shared" si="13"/>
        <v>0.96699999999999997</v>
      </c>
      <c r="M97" s="123">
        <f t="shared" si="14"/>
        <v>0.96699999999999997</v>
      </c>
      <c r="N97" s="345" t="s">
        <v>478</v>
      </c>
      <c r="O97" s="349" t="s">
        <v>487</v>
      </c>
      <c r="P97" s="375" t="s">
        <v>524</v>
      </c>
      <c r="R97" s="203">
        <v>1</v>
      </c>
      <c r="S97" s="204"/>
      <c r="T97" s="22"/>
      <c r="U97" s="22"/>
      <c r="V97" s="22"/>
      <c r="W97" s="22"/>
      <c r="X97" s="118" t="s">
        <v>515</v>
      </c>
      <c r="Y97" s="30">
        <f t="shared" si="15"/>
        <v>24</v>
      </c>
      <c r="Z97" s="31">
        <f t="shared" si="19"/>
        <v>24</v>
      </c>
      <c r="AA97" s="30">
        <f t="shared" si="16"/>
        <v>26</v>
      </c>
      <c r="AB97" s="32">
        <f t="shared" si="17"/>
        <v>0.96699999999999997</v>
      </c>
      <c r="AC97" s="33">
        <f t="shared" si="20"/>
        <v>0.96699999999999997</v>
      </c>
      <c r="AD97" s="32">
        <f t="shared" si="18"/>
        <v>0.96399999999999997</v>
      </c>
      <c r="AE97" s="116"/>
      <c r="AF97" s="70"/>
      <c r="AG97" s="191"/>
      <c r="AH97" s="70"/>
      <c r="AI97" s="126"/>
      <c r="AJ97" s="127"/>
      <c r="AK97" s="126"/>
    </row>
    <row r="98" spans="1:37" s="4" customFormat="1" ht="24.95" customHeight="1">
      <c r="A98" s="355"/>
      <c r="B98" s="345"/>
      <c r="C98" s="345"/>
      <c r="D98" s="350"/>
      <c r="E98" s="345"/>
      <c r="F98" s="184">
        <v>2</v>
      </c>
      <c r="G98" s="146">
        <v>24</v>
      </c>
      <c r="H98" s="147">
        <v>2.62</v>
      </c>
      <c r="I98" s="148">
        <v>3.67</v>
      </c>
      <c r="J98" s="134">
        <v>22.74</v>
      </c>
      <c r="K98" s="144">
        <v>33.54</v>
      </c>
      <c r="L98" s="121">
        <f t="shared" si="13"/>
        <v>0.96699999999999997</v>
      </c>
      <c r="M98" s="123">
        <f t="shared" si="14"/>
        <v>0.96699999999999997</v>
      </c>
      <c r="N98" s="345"/>
      <c r="O98" s="349"/>
      <c r="P98" s="376"/>
      <c r="R98" s="203"/>
      <c r="S98" s="204"/>
      <c r="T98" s="22"/>
      <c r="U98" s="22"/>
      <c r="V98" s="22"/>
      <c r="W98" s="22"/>
      <c r="X98" s="118" t="s">
        <v>515</v>
      </c>
      <c r="Y98" s="30">
        <f t="shared" si="15"/>
        <v>24</v>
      </c>
      <c r="Z98" s="31">
        <f t="shared" si="19"/>
        <v>24</v>
      </c>
      <c r="AA98" s="30">
        <f t="shared" si="16"/>
        <v>26</v>
      </c>
      <c r="AB98" s="32">
        <f t="shared" si="17"/>
        <v>0.96699999999999997</v>
      </c>
      <c r="AC98" s="33">
        <f t="shared" si="20"/>
        <v>0.96699999999999997</v>
      </c>
      <c r="AD98" s="32">
        <f t="shared" si="18"/>
        <v>0.96399999999999997</v>
      </c>
      <c r="AE98" s="116"/>
      <c r="AF98" s="70"/>
      <c r="AG98" s="191"/>
      <c r="AH98" s="70"/>
      <c r="AI98" s="126"/>
      <c r="AJ98" s="127"/>
      <c r="AK98" s="126"/>
    </row>
    <row r="99" spans="1:37" s="4" customFormat="1" ht="24.95" customHeight="1">
      <c r="A99" s="355"/>
      <c r="B99" s="345"/>
      <c r="C99" s="345"/>
      <c r="D99" s="350"/>
      <c r="E99" s="345"/>
      <c r="F99" s="184">
        <v>3</v>
      </c>
      <c r="G99" s="146">
        <v>24</v>
      </c>
      <c r="H99" s="147">
        <v>2.65</v>
      </c>
      <c r="I99" s="148">
        <v>3.04</v>
      </c>
      <c r="J99" s="134">
        <v>22.78</v>
      </c>
      <c r="K99" s="144">
        <v>29.66</v>
      </c>
      <c r="L99" s="121">
        <f t="shared" si="13"/>
        <v>0.96699999999999997</v>
      </c>
      <c r="M99" s="123">
        <f t="shared" si="14"/>
        <v>0.96699999999999997</v>
      </c>
      <c r="N99" s="345"/>
      <c r="O99" s="349"/>
      <c r="P99" s="347"/>
      <c r="R99" s="203"/>
      <c r="S99" s="204"/>
      <c r="T99" s="22"/>
      <c r="U99" s="22"/>
      <c r="V99" s="22"/>
      <c r="W99" s="22"/>
      <c r="X99" s="118" t="s">
        <v>515</v>
      </c>
      <c r="Y99" s="30">
        <f t="shared" si="15"/>
        <v>24</v>
      </c>
      <c r="Z99" s="31">
        <f t="shared" si="19"/>
        <v>24</v>
      </c>
      <c r="AA99" s="30">
        <f t="shared" si="16"/>
        <v>26</v>
      </c>
      <c r="AB99" s="32">
        <f t="shared" si="17"/>
        <v>0.96699999999999997</v>
      </c>
      <c r="AC99" s="33">
        <f t="shared" si="20"/>
        <v>0.96699999999999997</v>
      </c>
      <c r="AD99" s="32">
        <f t="shared" si="18"/>
        <v>0.96399999999999997</v>
      </c>
      <c r="AE99" s="116"/>
      <c r="AF99" s="70"/>
      <c r="AG99" s="191"/>
      <c r="AH99" s="70"/>
      <c r="AI99" s="126"/>
      <c r="AJ99" s="127"/>
      <c r="AK99" s="126"/>
    </row>
    <row r="100" spans="1:37" s="4" customFormat="1" ht="21.95" customHeight="1">
      <c r="A100" s="355">
        <v>47</v>
      </c>
      <c r="B100" s="345" t="s">
        <v>124</v>
      </c>
      <c r="C100" s="345" t="s">
        <v>127</v>
      </c>
      <c r="D100" s="350" t="s">
        <v>128</v>
      </c>
      <c r="E100" s="345" t="s">
        <v>17</v>
      </c>
      <c r="F100" s="184">
        <v>1</v>
      </c>
      <c r="G100" s="146">
        <v>24</v>
      </c>
      <c r="H100" s="147">
        <v>2.65</v>
      </c>
      <c r="I100" s="148">
        <v>3.04</v>
      </c>
      <c r="J100" s="134">
        <v>22.78</v>
      </c>
      <c r="K100" s="144">
        <v>29.66</v>
      </c>
      <c r="L100" s="121">
        <f t="shared" si="13"/>
        <v>0.96699999999999997</v>
      </c>
      <c r="M100" s="123">
        <f t="shared" si="14"/>
        <v>0.96699999999999997</v>
      </c>
      <c r="N100" s="345" t="s">
        <v>478</v>
      </c>
      <c r="O100" s="349" t="s">
        <v>487</v>
      </c>
      <c r="P100" s="375" t="s">
        <v>524</v>
      </c>
      <c r="R100" s="203">
        <v>1</v>
      </c>
      <c r="S100" s="204"/>
      <c r="T100" s="22"/>
      <c r="U100" s="22"/>
      <c r="V100" s="22"/>
      <c r="W100" s="22"/>
      <c r="X100" s="118" t="s">
        <v>515</v>
      </c>
      <c r="Y100" s="30">
        <f t="shared" si="15"/>
        <v>24</v>
      </c>
      <c r="Z100" s="31">
        <f t="shared" si="19"/>
        <v>24</v>
      </c>
      <c r="AA100" s="30">
        <f t="shared" si="16"/>
        <v>26</v>
      </c>
      <c r="AB100" s="32">
        <f t="shared" si="17"/>
        <v>0.96699999999999997</v>
      </c>
      <c r="AC100" s="33">
        <f t="shared" si="20"/>
        <v>0.96699999999999997</v>
      </c>
      <c r="AD100" s="32">
        <f t="shared" si="18"/>
        <v>0.96399999999999997</v>
      </c>
      <c r="AE100" s="116"/>
      <c r="AF100" s="70"/>
      <c r="AG100" s="191"/>
      <c r="AH100" s="70"/>
      <c r="AI100" s="126"/>
      <c r="AJ100" s="127"/>
      <c r="AK100" s="126"/>
    </row>
    <row r="101" spans="1:37" s="4" customFormat="1" ht="21.95" customHeight="1">
      <c r="A101" s="355"/>
      <c r="B101" s="345"/>
      <c r="C101" s="345"/>
      <c r="D101" s="350"/>
      <c r="E101" s="345"/>
      <c r="F101" s="184">
        <v>2</v>
      </c>
      <c r="G101" s="146">
        <v>24</v>
      </c>
      <c r="H101" s="147">
        <v>2.62</v>
      </c>
      <c r="I101" s="148">
        <v>3.67</v>
      </c>
      <c r="J101" s="134">
        <v>22.74</v>
      </c>
      <c r="K101" s="144">
        <v>33.54</v>
      </c>
      <c r="L101" s="121">
        <f t="shared" si="13"/>
        <v>0.96699999999999997</v>
      </c>
      <c r="M101" s="123">
        <f t="shared" si="14"/>
        <v>0.96699999999999997</v>
      </c>
      <c r="N101" s="345"/>
      <c r="O101" s="349"/>
      <c r="P101" s="376"/>
      <c r="R101" s="203"/>
      <c r="S101" s="204"/>
      <c r="T101" s="22"/>
      <c r="U101" s="22"/>
      <c r="V101" s="22"/>
      <c r="W101" s="22"/>
      <c r="X101" s="118" t="s">
        <v>515</v>
      </c>
      <c r="Y101" s="30">
        <f t="shared" si="15"/>
        <v>24</v>
      </c>
      <c r="Z101" s="31">
        <f t="shared" si="19"/>
        <v>24</v>
      </c>
      <c r="AA101" s="30">
        <f t="shared" si="16"/>
        <v>26</v>
      </c>
      <c r="AB101" s="32">
        <f t="shared" si="17"/>
        <v>0.96699999999999997</v>
      </c>
      <c r="AC101" s="33">
        <f t="shared" si="20"/>
        <v>0.96699999999999997</v>
      </c>
      <c r="AD101" s="32">
        <f t="shared" si="18"/>
        <v>0.96399999999999997</v>
      </c>
      <c r="AE101" s="116"/>
      <c r="AF101" s="70"/>
      <c r="AG101" s="191"/>
      <c r="AH101" s="70"/>
      <c r="AI101" s="126"/>
      <c r="AJ101" s="127"/>
      <c r="AK101" s="126"/>
    </row>
    <row r="102" spans="1:37" s="4" customFormat="1" ht="21.95" customHeight="1">
      <c r="A102" s="355"/>
      <c r="B102" s="345"/>
      <c r="C102" s="345"/>
      <c r="D102" s="350"/>
      <c r="E102" s="345"/>
      <c r="F102" s="184">
        <v>3</v>
      </c>
      <c r="G102" s="146">
        <v>24</v>
      </c>
      <c r="H102" s="147">
        <v>2.65</v>
      </c>
      <c r="I102" s="148">
        <v>3.04</v>
      </c>
      <c r="J102" s="134">
        <v>22.78</v>
      </c>
      <c r="K102" s="144">
        <v>29.66</v>
      </c>
      <c r="L102" s="121">
        <f t="shared" si="13"/>
        <v>0.96699999999999997</v>
      </c>
      <c r="M102" s="123">
        <f t="shared" si="14"/>
        <v>0.96699999999999997</v>
      </c>
      <c r="N102" s="345"/>
      <c r="O102" s="349"/>
      <c r="P102" s="347"/>
      <c r="R102" s="203"/>
      <c r="S102" s="204"/>
      <c r="T102" s="22"/>
      <c r="U102" s="22"/>
      <c r="V102" s="22"/>
      <c r="W102" s="22"/>
      <c r="X102" s="118" t="s">
        <v>515</v>
      </c>
      <c r="Y102" s="30">
        <f t="shared" si="15"/>
        <v>24</v>
      </c>
      <c r="Z102" s="31">
        <f t="shared" si="19"/>
        <v>24</v>
      </c>
      <c r="AA102" s="30">
        <f t="shared" si="16"/>
        <v>26</v>
      </c>
      <c r="AB102" s="32">
        <f t="shared" si="17"/>
        <v>0.96699999999999997</v>
      </c>
      <c r="AC102" s="33">
        <f t="shared" si="20"/>
        <v>0.96699999999999997</v>
      </c>
      <c r="AD102" s="32">
        <f t="shared" si="18"/>
        <v>0.96399999999999997</v>
      </c>
      <c r="AE102" s="116"/>
      <c r="AF102" s="70"/>
      <c r="AG102" s="191"/>
      <c r="AH102" s="70"/>
      <c r="AI102" s="126"/>
      <c r="AJ102" s="127"/>
      <c r="AK102" s="126"/>
    </row>
    <row r="103" spans="1:37" s="4" customFormat="1" ht="24.95" customHeight="1">
      <c r="A103" s="183">
        <v>48</v>
      </c>
      <c r="B103" s="184" t="s">
        <v>129</v>
      </c>
      <c r="C103" s="184" t="s">
        <v>130</v>
      </c>
      <c r="D103" s="185" t="s">
        <v>131</v>
      </c>
      <c r="E103" s="184" t="s">
        <v>11</v>
      </c>
      <c r="F103" s="184">
        <v>1</v>
      </c>
      <c r="G103" s="146">
        <v>20.2</v>
      </c>
      <c r="H103" s="147">
        <v>1.54</v>
      </c>
      <c r="I103" s="148">
        <v>6.26</v>
      </c>
      <c r="J103" s="134">
        <v>33.07</v>
      </c>
      <c r="K103" s="144">
        <v>82.16</v>
      </c>
      <c r="L103" s="121">
        <f t="shared" si="13"/>
        <v>0.99350000000000005</v>
      </c>
      <c r="M103" s="123">
        <f t="shared" si="14"/>
        <v>0.99350000000000005</v>
      </c>
      <c r="N103" s="184" t="s">
        <v>478</v>
      </c>
      <c r="O103" s="264" t="s">
        <v>487</v>
      </c>
      <c r="P103" s="188" t="str">
        <f t="shared" ref="P103:P112" si="22">IF(H103&lt;L103,"Replace",IF(I103&lt;M103,"Replace","Comply"))</f>
        <v>Comply</v>
      </c>
      <c r="R103" s="203">
        <v>1</v>
      </c>
      <c r="S103" s="204"/>
      <c r="T103" s="22"/>
      <c r="U103" s="22"/>
      <c r="V103" s="22"/>
      <c r="W103" s="22"/>
      <c r="X103" s="118" t="s">
        <v>515</v>
      </c>
      <c r="Y103" s="30">
        <f t="shared" si="15"/>
        <v>20</v>
      </c>
      <c r="Z103" s="31">
        <f t="shared" si="19"/>
        <v>20.2</v>
      </c>
      <c r="AA103" s="30">
        <f t="shared" si="16"/>
        <v>22</v>
      </c>
      <c r="AB103" s="32">
        <f t="shared" si="17"/>
        <v>0.995</v>
      </c>
      <c r="AC103" s="33">
        <f t="shared" si="20"/>
        <v>0.99350000000000005</v>
      </c>
      <c r="AD103" s="32">
        <f t="shared" si="18"/>
        <v>0.98</v>
      </c>
      <c r="AE103" s="116"/>
      <c r="AF103" s="70"/>
      <c r="AG103" s="191"/>
      <c r="AH103" s="70"/>
      <c r="AI103" s="126"/>
      <c r="AJ103" s="127"/>
      <c r="AK103" s="126"/>
    </row>
    <row r="104" spans="1:37" s="4" customFormat="1" ht="24.95" customHeight="1" thickBot="1">
      <c r="A104" s="265">
        <v>49</v>
      </c>
      <c r="B104" s="39" t="s">
        <v>124</v>
      </c>
      <c r="C104" s="39" t="s">
        <v>132</v>
      </c>
      <c r="D104" s="266" t="s">
        <v>133</v>
      </c>
      <c r="E104" s="39" t="s">
        <v>12</v>
      </c>
      <c r="F104" s="39">
        <v>1</v>
      </c>
      <c r="G104" s="267">
        <v>23</v>
      </c>
      <c r="H104" s="268">
        <v>2.62</v>
      </c>
      <c r="I104" s="269">
        <v>3.67</v>
      </c>
      <c r="J104" s="270">
        <v>22.74</v>
      </c>
      <c r="K104" s="271">
        <v>33.54</v>
      </c>
      <c r="L104" s="121">
        <f t="shared" si="13"/>
        <v>0.97350000000000003</v>
      </c>
      <c r="M104" s="123">
        <f t="shared" si="14"/>
        <v>0.97350000000000003</v>
      </c>
      <c r="N104" s="39" t="s">
        <v>478</v>
      </c>
      <c r="O104" s="39" t="s">
        <v>487</v>
      </c>
      <c r="P104" s="188" t="str">
        <f t="shared" si="22"/>
        <v>Comply</v>
      </c>
      <c r="R104" s="203">
        <v>1</v>
      </c>
      <c r="S104" s="204"/>
      <c r="T104" s="22"/>
      <c r="U104" s="22"/>
      <c r="V104" s="22"/>
      <c r="W104" s="22"/>
      <c r="X104" s="118" t="s">
        <v>515</v>
      </c>
      <c r="Y104" s="30">
        <f t="shared" si="15"/>
        <v>22</v>
      </c>
      <c r="Z104" s="31">
        <f t="shared" si="19"/>
        <v>23</v>
      </c>
      <c r="AA104" s="30">
        <f t="shared" si="16"/>
        <v>24</v>
      </c>
      <c r="AB104" s="32">
        <f t="shared" si="17"/>
        <v>0.98</v>
      </c>
      <c r="AC104" s="33">
        <f t="shared" si="20"/>
        <v>0.97350000000000003</v>
      </c>
      <c r="AD104" s="32">
        <f t="shared" si="18"/>
        <v>0.96699999999999997</v>
      </c>
      <c r="AE104" s="116"/>
      <c r="AF104" s="70"/>
      <c r="AG104" s="191"/>
      <c r="AH104" s="70"/>
      <c r="AI104" s="126"/>
      <c r="AJ104" s="127"/>
      <c r="AK104" s="126"/>
    </row>
    <row r="105" spans="1:37" s="4" customFormat="1" ht="24.95" customHeight="1">
      <c r="A105" s="261">
        <v>50</v>
      </c>
      <c r="B105" s="249" t="s">
        <v>124</v>
      </c>
      <c r="C105" s="249" t="s">
        <v>134</v>
      </c>
      <c r="D105" s="262" t="s">
        <v>135</v>
      </c>
      <c r="E105" s="249" t="s">
        <v>12</v>
      </c>
      <c r="F105" s="249">
        <v>1</v>
      </c>
      <c r="G105" s="150">
        <v>13.7</v>
      </c>
      <c r="H105" s="258">
        <v>2.3199999999999998</v>
      </c>
      <c r="I105" s="259">
        <v>2.17</v>
      </c>
      <c r="J105" s="252">
        <v>28.88</v>
      </c>
      <c r="K105" s="253">
        <v>28.42</v>
      </c>
      <c r="L105" s="121">
        <f t="shared" si="13"/>
        <v>0.97265000000000001</v>
      </c>
      <c r="M105" s="123">
        <f t="shared" si="14"/>
        <v>0.97265000000000001</v>
      </c>
      <c r="N105" s="249" t="s">
        <v>478</v>
      </c>
      <c r="O105" s="263" t="s">
        <v>487</v>
      </c>
      <c r="P105" s="188" t="str">
        <f t="shared" si="22"/>
        <v>Comply</v>
      </c>
      <c r="R105" s="203">
        <v>1</v>
      </c>
      <c r="S105" s="204"/>
      <c r="T105" s="22"/>
      <c r="U105" s="22"/>
      <c r="V105" s="22"/>
      <c r="W105" s="22"/>
      <c r="X105" s="118" t="s">
        <v>515</v>
      </c>
      <c r="Y105" s="30">
        <f t="shared" si="15"/>
        <v>12</v>
      </c>
      <c r="Z105" s="31">
        <f t="shared" si="19"/>
        <v>13.7</v>
      </c>
      <c r="AA105" s="30">
        <f t="shared" si="16"/>
        <v>14</v>
      </c>
      <c r="AB105" s="32">
        <f t="shared" si="17"/>
        <v>0.96499999999999997</v>
      </c>
      <c r="AC105" s="33">
        <f t="shared" si="20"/>
        <v>0.97265000000000001</v>
      </c>
      <c r="AD105" s="32">
        <f t="shared" si="18"/>
        <v>0.97399999999999998</v>
      </c>
      <c r="AE105" s="116"/>
      <c r="AF105" s="70"/>
      <c r="AG105" s="191"/>
      <c r="AH105" s="70"/>
      <c r="AI105" s="126"/>
      <c r="AJ105" s="127"/>
      <c r="AK105" s="126"/>
    </row>
    <row r="106" spans="1:37" s="4" customFormat="1" ht="24.95" customHeight="1">
      <c r="A106" s="183">
        <v>51</v>
      </c>
      <c r="B106" s="184" t="s">
        <v>129</v>
      </c>
      <c r="C106" s="184" t="s">
        <v>136</v>
      </c>
      <c r="D106" s="185" t="s">
        <v>137</v>
      </c>
      <c r="E106" s="184" t="s">
        <v>11</v>
      </c>
      <c r="F106" s="184">
        <v>1</v>
      </c>
      <c r="G106" s="146">
        <v>12.2</v>
      </c>
      <c r="H106" s="147">
        <v>2.1</v>
      </c>
      <c r="I106" s="148">
        <v>4.34</v>
      </c>
      <c r="J106" s="134">
        <v>28.37</v>
      </c>
      <c r="K106" s="144">
        <v>58.74</v>
      </c>
      <c r="L106" s="121">
        <f t="shared" si="13"/>
        <v>0.96589999999999998</v>
      </c>
      <c r="M106" s="123">
        <f t="shared" si="14"/>
        <v>0.96589999999999998</v>
      </c>
      <c r="N106" s="184" t="s">
        <v>478</v>
      </c>
      <c r="O106" s="264" t="s">
        <v>487</v>
      </c>
      <c r="P106" s="188" t="str">
        <f t="shared" si="22"/>
        <v>Comply</v>
      </c>
      <c r="R106" s="203">
        <v>1</v>
      </c>
      <c r="S106" s="204"/>
      <c r="T106" s="22"/>
      <c r="U106" s="22"/>
      <c r="V106" s="22"/>
      <c r="W106" s="22"/>
      <c r="X106" s="118" t="s">
        <v>515</v>
      </c>
      <c r="Y106" s="30">
        <f t="shared" si="15"/>
        <v>12</v>
      </c>
      <c r="Z106" s="31">
        <f t="shared" si="19"/>
        <v>12.2</v>
      </c>
      <c r="AA106" s="30">
        <f t="shared" si="16"/>
        <v>14</v>
      </c>
      <c r="AB106" s="32">
        <f t="shared" si="17"/>
        <v>0.96499999999999997</v>
      </c>
      <c r="AC106" s="33">
        <f t="shared" si="20"/>
        <v>0.96589999999999998</v>
      </c>
      <c r="AD106" s="32">
        <f t="shared" si="18"/>
        <v>0.97399999999999998</v>
      </c>
      <c r="AE106" s="116"/>
      <c r="AF106" s="70"/>
      <c r="AG106" s="191"/>
      <c r="AH106" s="70"/>
      <c r="AI106" s="126"/>
      <c r="AJ106" s="127"/>
      <c r="AK106" s="126"/>
    </row>
    <row r="107" spans="1:37" s="4" customFormat="1" ht="24.95" customHeight="1">
      <c r="A107" s="183">
        <v>52</v>
      </c>
      <c r="B107" s="184" t="s">
        <v>124</v>
      </c>
      <c r="C107" s="184" t="s">
        <v>138</v>
      </c>
      <c r="D107" s="185" t="s">
        <v>139</v>
      </c>
      <c r="E107" s="184" t="s">
        <v>12</v>
      </c>
      <c r="F107" s="184">
        <v>1</v>
      </c>
      <c r="G107" s="146">
        <v>13.7</v>
      </c>
      <c r="H107" s="147">
        <v>2.3199999999999998</v>
      </c>
      <c r="I107" s="148">
        <v>2.17</v>
      </c>
      <c r="J107" s="134">
        <v>28.88</v>
      </c>
      <c r="K107" s="144">
        <v>28.42</v>
      </c>
      <c r="L107" s="121">
        <f t="shared" si="13"/>
        <v>0.97265000000000001</v>
      </c>
      <c r="M107" s="123">
        <f t="shared" si="14"/>
        <v>0.97265000000000001</v>
      </c>
      <c r="N107" s="184" t="s">
        <v>478</v>
      </c>
      <c r="O107" s="264" t="s">
        <v>487</v>
      </c>
      <c r="P107" s="188" t="str">
        <f t="shared" si="22"/>
        <v>Comply</v>
      </c>
      <c r="R107" s="203">
        <v>1</v>
      </c>
      <c r="S107" s="204"/>
      <c r="T107" s="22"/>
      <c r="U107" s="22"/>
      <c r="V107" s="22"/>
      <c r="W107" s="22"/>
      <c r="X107" s="118" t="s">
        <v>515</v>
      </c>
      <c r="Y107" s="30">
        <f t="shared" si="15"/>
        <v>12</v>
      </c>
      <c r="Z107" s="31">
        <f t="shared" si="19"/>
        <v>13.7</v>
      </c>
      <c r="AA107" s="30">
        <f t="shared" si="16"/>
        <v>14</v>
      </c>
      <c r="AB107" s="32">
        <f t="shared" si="17"/>
        <v>0.96499999999999997</v>
      </c>
      <c r="AC107" s="33">
        <f t="shared" si="20"/>
        <v>0.97265000000000001</v>
      </c>
      <c r="AD107" s="32">
        <f t="shared" si="18"/>
        <v>0.97399999999999998</v>
      </c>
      <c r="AE107" s="116"/>
      <c r="AF107" s="70"/>
      <c r="AG107" s="191"/>
      <c r="AH107" s="70"/>
      <c r="AI107" s="126"/>
      <c r="AJ107" s="127"/>
      <c r="AK107" s="126"/>
    </row>
    <row r="108" spans="1:37" s="4" customFormat="1" ht="24.95" customHeight="1">
      <c r="A108" s="183">
        <v>53</v>
      </c>
      <c r="B108" s="184" t="s">
        <v>74</v>
      </c>
      <c r="C108" s="184" t="s">
        <v>140</v>
      </c>
      <c r="D108" s="185" t="s">
        <v>141</v>
      </c>
      <c r="E108" s="184" t="s">
        <v>11</v>
      </c>
      <c r="F108" s="184">
        <v>1</v>
      </c>
      <c r="G108" s="146">
        <v>12.2</v>
      </c>
      <c r="H108" s="147">
        <v>2.1</v>
      </c>
      <c r="I108" s="148">
        <v>4.34</v>
      </c>
      <c r="J108" s="134">
        <v>28.37</v>
      </c>
      <c r="K108" s="144">
        <v>58.74</v>
      </c>
      <c r="L108" s="121">
        <f t="shared" si="13"/>
        <v>0.96589999999999998</v>
      </c>
      <c r="M108" s="123">
        <f t="shared" si="14"/>
        <v>0.96589999999999998</v>
      </c>
      <c r="N108" s="184" t="s">
        <v>478</v>
      </c>
      <c r="O108" s="264" t="s">
        <v>487</v>
      </c>
      <c r="P108" s="188" t="str">
        <f t="shared" si="22"/>
        <v>Comply</v>
      </c>
      <c r="R108" s="203">
        <v>1</v>
      </c>
      <c r="S108" s="204"/>
      <c r="T108" s="22"/>
      <c r="U108" s="22"/>
      <c r="V108" s="22"/>
      <c r="W108" s="22"/>
      <c r="X108" s="118" t="s">
        <v>515</v>
      </c>
      <c r="Y108" s="30">
        <f t="shared" si="15"/>
        <v>12</v>
      </c>
      <c r="Z108" s="31">
        <f t="shared" si="19"/>
        <v>12.2</v>
      </c>
      <c r="AA108" s="30">
        <f t="shared" si="16"/>
        <v>14</v>
      </c>
      <c r="AB108" s="32">
        <f t="shared" si="17"/>
        <v>0.96499999999999997</v>
      </c>
      <c r="AC108" s="33">
        <f t="shared" si="20"/>
        <v>0.96589999999999998</v>
      </c>
      <c r="AD108" s="32">
        <f t="shared" si="18"/>
        <v>0.97399999999999998</v>
      </c>
      <c r="AE108" s="116"/>
      <c r="AF108" s="70"/>
      <c r="AG108" s="191"/>
      <c r="AH108" s="70"/>
      <c r="AI108" s="126"/>
      <c r="AJ108" s="127"/>
      <c r="AK108" s="126"/>
    </row>
    <row r="109" spans="1:37" s="4" customFormat="1" ht="24.95" customHeight="1">
      <c r="A109" s="183">
        <v>54</v>
      </c>
      <c r="B109" s="184" t="s">
        <v>124</v>
      </c>
      <c r="C109" s="184" t="s">
        <v>142</v>
      </c>
      <c r="D109" s="185" t="s">
        <v>143</v>
      </c>
      <c r="E109" s="184" t="s">
        <v>12</v>
      </c>
      <c r="F109" s="184">
        <v>1</v>
      </c>
      <c r="G109" s="146">
        <v>16</v>
      </c>
      <c r="H109" s="147">
        <v>2.6</v>
      </c>
      <c r="I109" s="148">
        <v>2.5499999999999998</v>
      </c>
      <c r="J109" s="134">
        <v>29.04</v>
      </c>
      <c r="K109" s="144">
        <v>29.53</v>
      </c>
      <c r="L109" s="121">
        <f t="shared" si="13"/>
        <v>0.98</v>
      </c>
      <c r="M109" s="123">
        <f t="shared" si="14"/>
        <v>0.98</v>
      </c>
      <c r="N109" s="184" t="s">
        <v>478</v>
      </c>
      <c r="O109" s="264" t="s">
        <v>487</v>
      </c>
      <c r="P109" s="188" t="str">
        <f t="shared" si="22"/>
        <v>Comply</v>
      </c>
      <c r="R109" s="203">
        <v>1</v>
      </c>
      <c r="S109" s="204"/>
      <c r="T109" s="22"/>
      <c r="U109" s="22"/>
      <c r="V109" s="22"/>
      <c r="W109" s="22"/>
      <c r="X109" s="118" t="s">
        <v>515</v>
      </c>
      <c r="Y109" s="30">
        <f t="shared" si="15"/>
        <v>16</v>
      </c>
      <c r="Z109" s="31">
        <f t="shared" si="19"/>
        <v>16</v>
      </c>
      <c r="AA109" s="30">
        <f t="shared" si="16"/>
        <v>18</v>
      </c>
      <c r="AB109" s="32">
        <f t="shared" si="17"/>
        <v>0.98</v>
      </c>
      <c r="AC109" s="33">
        <f t="shared" si="20"/>
        <v>0.98</v>
      </c>
      <c r="AD109" s="32">
        <f t="shared" si="18"/>
        <v>0.99</v>
      </c>
      <c r="AE109" s="116"/>
      <c r="AF109" s="70"/>
      <c r="AG109" s="191"/>
      <c r="AH109" s="70"/>
      <c r="AI109" s="126"/>
      <c r="AJ109" s="127"/>
      <c r="AK109" s="126"/>
    </row>
    <row r="110" spans="1:37" s="4" customFormat="1" ht="24.95" customHeight="1">
      <c r="A110" s="183">
        <v>55</v>
      </c>
      <c r="B110" s="184" t="s">
        <v>74</v>
      </c>
      <c r="C110" s="184" t="s">
        <v>144</v>
      </c>
      <c r="D110" s="185" t="s">
        <v>145</v>
      </c>
      <c r="E110" s="184" t="s">
        <v>11</v>
      </c>
      <c r="F110" s="184">
        <v>1</v>
      </c>
      <c r="G110" s="146">
        <v>15.2</v>
      </c>
      <c r="H110" s="147">
        <v>1.83</v>
      </c>
      <c r="I110" s="148">
        <v>4.68</v>
      </c>
      <c r="J110" s="134">
        <v>21.16</v>
      </c>
      <c r="K110" s="144">
        <v>54.05</v>
      </c>
      <c r="L110" s="121">
        <f t="shared" si="13"/>
        <v>0.97760000000000002</v>
      </c>
      <c r="M110" s="123">
        <f t="shared" si="14"/>
        <v>0.97760000000000002</v>
      </c>
      <c r="N110" s="184" t="s">
        <v>478</v>
      </c>
      <c r="O110" s="264" t="s">
        <v>487</v>
      </c>
      <c r="P110" s="188" t="str">
        <f t="shared" si="22"/>
        <v>Comply</v>
      </c>
      <c r="R110" s="203">
        <v>1</v>
      </c>
      <c r="S110" s="204"/>
      <c r="T110" s="22"/>
      <c r="U110" s="22"/>
      <c r="V110" s="22"/>
      <c r="W110" s="22"/>
      <c r="X110" s="118" t="s">
        <v>515</v>
      </c>
      <c r="Y110" s="30">
        <f t="shared" si="15"/>
        <v>14</v>
      </c>
      <c r="Z110" s="31">
        <f t="shared" si="19"/>
        <v>15.2</v>
      </c>
      <c r="AA110" s="30">
        <f t="shared" si="16"/>
        <v>16</v>
      </c>
      <c r="AB110" s="32">
        <f t="shared" si="17"/>
        <v>0.97399999999999998</v>
      </c>
      <c r="AC110" s="33">
        <f t="shared" si="20"/>
        <v>0.97760000000000002</v>
      </c>
      <c r="AD110" s="32">
        <f t="shared" si="18"/>
        <v>0.98</v>
      </c>
      <c r="AE110" s="116"/>
      <c r="AF110" s="70"/>
      <c r="AG110" s="191"/>
      <c r="AH110" s="70"/>
      <c r="AI110" s="126"/>
      <c r="AJ110" s="127"/>
      <c r="AK110" s="126"/>
    </row>
    <row r="111" spans="1:37" s="4" customFormat="1" ht="24.95" customHeight="1">
      <c r="A111" s="183">
        <v>56</v>
      </c>
      <c r="B111" s="184" t="s">
        <v>124</v>
      </c>
      <c r="C111" s="184" t="s">
        <v>146</v>
      </c>
      <c r="D111" s="185" t="s">
        <v>147</v>
      </c>
      <c r="E111" s="184" t="s">
        <v>12</v>
      </c>
      <c r="F111" s="184">
        <v>1</v>
      </c>
      <c r="G111" s="146">
        <v>16</v>
      </c>
      <c r="H111" s="147">
        <v>2.6</v>
      </c>
      <c r="I111" s="148">
        <v>2.5499999999999998</v>
      </c>
      <c r="J111" s="134">
        <v>29.04</v>
      </c>
      <c r="K111" s="144">
        <v>29.53</v>
      </c>
      <c r="L111" s="121">
        <f t="shared" si="13"/>
        <v>0.98</v>
      </c>
      <c r="M111" s="123">
        <f t="shared" si="14"/>
        <v>0.98</v>
      </c>
      <c r="N111" s="184" t="s">
        <v>478</v>
      </c>
      <c r="O111" s="264" t="s">
        <v>487</v>
      </c>
      <c r="P111" s="188" t="str">
        <f t="shared" si="22"/>
        <v>Comply</v>
      </c>
      <c r="R111" s="203">
        <v>1</v>
      </c>
      <c r="S111" s="204"/>
      <c r="T111" s="22"/>
      <c r="U111" s="22"/>
      <c r="V111" s="22"/>
      <c r="W111" s="22"/>
      <c r="X111" s="118" t="s">
        <v>515</v>
      </c>
      <c r="Y111" s="30">
        <f t="shared" si="15"/>
        <v>16</v>
      </c>
      <c r="Z111" s="31">
        <f t="shared" si="19"/>
        <v>16</v>
      </c>
      <c r="AA111" s="30">
        <f t="shared" si="16"/>
        <v>18</v>
      </c>
      <c r="AB111" s="32">
        <f t="shared" si="17"/>
        <v>0.98</v>
      </c>
      <c r="AC111" s="33">
        <f t="shared" si="20"/>
        <v>0.98</v>
      </c>
      <c r="AD111" s="32">
        <f t="shared" si="18"/>
        <v>0.99</v>
      </c>
      <c r="AE111" s="116"/>
      <c r="AF111" s="70"/>
      <c r="AG111" s="191"/>
      <c r="AH111" s="70"/>
      <c r="AI111" s="126"/>
      <c r="AJ111" s="127"/>
      <c r="AK111" s="126"/>
    </row>
    <row r="112" spans="1:37" s="4" customFormat="1" ht="24.95" customHeight="1">
      <c r="A112" s="183">
        <v>57</v>
      </c>
      <c r="B112" s="184" t="s">
        <v>74</v>
      </c>
      <c r="C112" s="184" t="s">
        <v>148</v>
      </c>
      <c r="D112" s="185" t="s">
        <v>149</v>
      </c>
      <c r="E112" s="184" t="s">
        <v>11</v>
      </c>
      <c r="F112" s="184">
        <v>1</v>
      </c>
      <c r="G112" s="146">
        <v>15.2</v>
      </c>
      <c r="H112" s="147">
        <v>1.83</v>
      </c>
      <c r="I112" s="148">
        <v>41.68</v>
      </c>
      <c r="J112" s="134">
        <v>21.16</v>
      </c>
      <c r="K112" s="144">
        <v>54.05</v>
      </c>
      <c r="L112" s="121">
        <f t="shared" ref="L112:L125" si="23">AC112</f>
        <v>0.97760000000000002</v>
      </c>
      <c r="M112" s="123">
        <f t="shared" ref="M112:M125" si="24">AC112</f>
        <v>0.97760000000000002</v>
      </c>
      <c r="N112" s="184" t="s">
        <v>478</v>
      </c>
      <c r="O112" s="264" t="s">
        <v>487</v>
      </c>
      <c r="P112" s="188" t="str">
        <f t="shared" si="22"/>
        <v>Comply</v>
      </c>
      <c r="R112" s="203">
        <v>1</v>
      </c>
      <c r="S112" s="204"/>
      <c r="T112" s="22"/>
      <c r="U112" s="22"/>
      <c r="V112" s="22"/>
      <c r="W112" s="22"/>
      <c r="X112" s="118" t="s">
        <v>515</v>
      </c>
      <c r="Y112" s="30">
        <f t="shared" si="15"/>
        <v>14</v>
      </c>
      <c r="Z112" s="31">
        <f t="shared" si="19"/>
        <v>15.2</v>
      </c>
      <c r="AA112" s="30">
        <f t="shared" si="16"/>
        <v>16</v>
      </c>
      <c r="AB112" s="32">
        <f t="shared" si="17"/>
        <v>0.97399999999999998</v>
      </c>
      <c r="AC112" s="33">
        <f t="shared" si="20"/>
        <v>0.97760000000000002</v>
      </c>
      <c r="AD112" s="32">
        <f t="shared" si="18"/>
        <v>0.98</v>
      </c>
      <c r="AE112" s="116"/>
      <c r="AF112" s="70"/>
      <c r="AG112" s="191"/>
      <c r="AH112" s="70"/>
      <c r="AI112" s="126"/>
      <c r="AJ112" s="127"/>
      <c r="AK112" s="126"/>
    </row>
    <row r="113" spans="1:37" s="4" customFormat="1" ht="24.95" customHeight="1">
      <c r="A113" s="355">
        <v>58</v>
      </c>
      <c r="B113" s="345" t="s">
        <v>124</v>
      </c>
      <c r="C113" s="345" t="s">
        <v>150</v>
      </c>
      <c r="D113" s="350" t="s">
        <v>151</v>
      </c>
      <c r="E113" s="345" t="s">
        <v>152</v>
      </c>
      <c r="F113" s="184">
        <v>1</v>
      </c>
      <c r="G113" s="146">
        <v>18.2</v>
      </c>
      <c r="H113" s="147">
        <v>0.16</v>
      </c>
      <c r="I113" s="148">
        <v>0.89</v>
      </c>
      <c r="J113" s="134">
        <v>6.35</v>
      </c>
      <c r="K113" s="144">
        <v>16.78</v>
      </c>
      <c r="L113" s="121">
        <f t="shared" si="23"/>
        <v>0.99049999999999994</v>
      </c>
      <c r="M113" s="123">
        <f t="shared" si="24"/>
        <v>0.99049999999999994</v>
      </c>
      <c r="N113" s="345" t="s">
        <v>478</v>
      </c>
      <c r="O113" s="349" t="s">
        <v>487</v>
      </c>
      <c r="P113" s="385" t="s">
        <v>527</v>
      </c>
      <c r="Q113" s="135"/>
      <c r="R113" s="203">
        <v>1</v>
      </c>
      <c r="S113" s="204"/>
      <c r="T113" s="22"/>
      <c r="U113" s="22"/>
      <c r="V113" s="22"/>
      <c r="W113" s="22"/>
      <c r="X113" s="118" t="s">
        <v>515</v>
      </c>
      <c r="Y113" s="30">
        <f t="shared" si="15"/>
        <v>18</v>
      </c>
      <c r="Z113" s="31">
        <f t="shared" si="19"/>
        <v>18.2</v>
      </c>
      <c r="AA113" s="30">
        <f t="shared" si="16"/>
        <v>20</v>
      </c>
      <c r="AB113" s="32">
        <f t="shared" si="17"/>
        <v>0.99</v>
      </c>
      <c r="AC113" s="33">
        <f t="shared" si="20"/>
        <v>0.99049999999999994</v>
      </c>
      <c r="AD113" s="32">
        <f t="shared" si="18"/>
        <v>0.995</v>
      </c>
      <c r="AE113" s="116"/>
      <c r="AF113" s="70"/>
      <c r="AG113" s="191"/>
      <c r="AH113" s="70"/>
      <c r="AI113" s="126"/>
      <c r="AJ113" s="127"/>
      <c r="AK113" s="126"/>
    </row>
    <row r="114" spans="1:37" s="4" customFormat="1" ht="24.95" customHeight="1">
      <c r="A114" s="355"/>
      <c r="B114" s="345"/>
      <c r="C114" s="345"/>
      <c r="D114" s="350"/>
      <c r="E114" s="345"/>
      <c r="F114" s="184">
        <v>2</v>
      </c>
      <c r="G114" s="146">
        <v>36</v>
      </c>
      <c r="H114" s="147">
        <v>0.88</v>
      </c>
      <c r="I114" s="148">
        <v>0.45</v>
      </c>
      <c r="J114" s="134">
        <v>6.58</v>
      </c>
      <c r="K114" s="144">
        <v>3.43</v>
      </c>
      <c r="L114" s="121">
        <f t="shared" si="23"/>
        <v>0.92500000000000004</v>
      </c>
      <c r="M114" s="123">
        <f t="shared" si="24"/>
        <v>0.92500000000000004</v>
      </c>
      <c r="N114" s="345"/>
      <c r="O114" s="349"/>
      <c r="P114" s="386"/>
      <c r="Q114" s="135"/>
      <c r="R114" s="203"/>
      <c r="S114" s="204"/>
      <c r="T114" s="22"/>
      <c r="U114" s="22"/>
      <c r="V114" s="22"/>
      <c r="W114" s="22"/>
      <c r="X114" s="118" t="s">
        <v>515</v>
      </c>
      <c r="Y114" s="30">
        <f t="shared" si="15"/>
        <v>36</v>
      </c>
      <c r="Z114" s="31">
        <f t="shared" si="19"/>
        <v>36</v>
      </c>
      <c r="AA114" s="30">
        <f t="shared" si="16"/>
        <v>38</v>
      </c>
      <c r="AB114" s="32">
        <f t="shared" si="17"/>
        <v>0.92500000000000004</v>
      </c>
      <c r="AC114" s="33">
        <f t="shared" si="20"/>
        <v>0.92500000000000004</v>
      </c>
      <c r="AD114" s="32">
        <f t="shared" si="18"/>
        <v>0.91400000000000003</v>
      </c>
      <c r="AE114" s="116"/>
      <c r="AF114" s="70"/>
      <c r="AG114" s="191"/>
      <c r="AH114" s="70"/>
      <c r="AI114" s="126"/>
      <c r="AJ114" s="127"/>
      <c r="AK114" s="126"/>
    </row>
    <row r="115" spans="1:37" s="4" customFormat="1" ht="24.95" customHeight="1">
      <c r="A115" s="355"/>
      <c r="B115" s="345"/>
      <c r="C115" s="345"/>
      <c r="D115" s="350"/>
      <c r="E115" s="345"/>
      <c r="F115" s="184">
        <v>3</v>
      </c>
      <c r="G115" s="146">
        <v>15.35</v>
      </c>
      <c r="H115" s="147">
        <v>0.02</v>
      </c>
      <c r="I115" s="148">
        <v>0.8</v>
      </c>
      <c r="J115" s="134">
        <v>0.69</v>
      </c>
      <c r="K115" s="144">
        <v>16.010000000000002</v>
      </c>
      <c r="L115" s="121">
        <f t="shared" si="23"/>
        <v>0.97804999999999997</v>
      </c>
      <c r="M115" s="123">
        <f t="shared" si="24"/>
        <v>0.97804999999999997</v>
      </c>
      <c r="N115" s="345"/>
      <c r="O115" s="349"/>
      <c r="P115" s="354"/>
      <c r="Q115" s="135"/>
      <c r="R115" s="203"/>
      <c r="S115" s="204"/>
      <c r="T115" s="22"/>
      <c r="U115" s="22"/>
      <c r="V115" s="22"/>
      <c r="W115" s="22"/>
      <c r="X115" s="118" t="s">
        <v>515</v>
      </c>
      <c r="Y115" s="30">
        <f t="shared" si="15"/>
        <v>14</v>
      </c>
      <c r="Z115" s="31">
        <f t="shared" si="19"/>
        <v>15.35</v>
      </c>
      <c r="AA115" s="30">
        <f t="shared" si="16"/>
        <v>16</v>
      </c>
      <c r="AB115" s="32">
        <f t="shared" si="17"/>
        <v>0.97399999999999998</v>
      </c>
      <c r="AC115" s="33">
        <f t="shared" si="20"/>
        <v>0.97804999999999997</v>
      </c>
      <c r="AD115" s="32">
        <f t="shared" si="18"/>
        <v>0.98</v>
      </c>
      <c r="AE115" s="116"/>
      <c r="AF115" s="70"/>
      <c r="AG115" s="191"/>
      <c r="AH115" s="70"/>
      <c r="AI115" s="126"/>
      <c r="AJ115" s="127"/>
      <c r="AK115" s="126"/>
    </row>
    <row r="116" spans="1:37" s="4" customFormat="1" ht="24.95" customHeight="1">
      <c r="A116" s="358">
        <v>59</v>
      </c>
      <c r="B116" s="348" t="s">
        <v>124</v>
      </c>
      <c r="C116" s="348" t="s">
        <v>153</v>
      </c>
      <c r="D116" s="352" t="s">
        <v>154</v>
      </c>
      <c r="E116" s="352" t="s">
        <v>470</v>
      </c>
      <c r="F116" s="187">
        <v>1</v>
      </c>
      <c r="G116" s="140">
        <v>14.7</v>
      </c>
      <c r="H116" s="260">
        <v>0.8</v>
      </c>
      <c r="I116" s="253">
        <v>1.44</v>
      </c>
      <c r="J116" s="260">
        <v>18.079999999999998</v>
      </c>
      <c r="K116" s="253">
        <v>25.74</v>
      </c>
      <c r="L116" s="121">
        <f t="shared" si="23"/>
        <v>0.97609999999999997</v>
      </c>
      <c r="M116" s="123">
        <f t="shared" si="24"/>
        <v>0.97609999999999997</v>
      </c>
      <c r="N116" s="348" t="s">
        <v>478</v>
      </c>
      <c r="O116" s="348" t="s">
        <v>487</v>
      </c>
      <c r="P116" s="387" t="s">
        <v>528</v>
      </c>
      <c r="R116" s="203"/>
      <c r="S116" s="204"/>
      <c r="T116" s="22"/>
      <c r="U116" s="22"/>
      <c r="V116" s="22"/>
      <c r="W116" s="22"/>
      <c r="X116" s="118" t="s">
        <v>517</v>
      </c>
      <c r="Y116" s="30">
        <f t="shared" si="15"/>
        <v>14</v>
      </c>
      <c r="Z116" s="31">
        <f t="shared" si="19"/>
        <v>14.7</v>
      </c>
      <c r="AA116" s="30">
        <f t="shared" si="16"/>
        <v>16</v>
      </c>
      <c r="AB116" s="32">
        <f t="shared" si="17"/>
        <v>0.97399999999999998</v>
      </c>
      <c r="AC116" s="33">
        <f t="shared" si="20"/>
        <v>0.97609999999999997</v>
      </c>
      <c r="AD116" s="32">
        <f t="shared" si="18"/>
        <v>0.98</v>
      </c>
      <c r="AE116" s="116"/>
      <c r="AF116" s="70"/>
      <c r="AG116" s="191"/>
      <c r="AH116" s="70"/>
      <c r="AI116" s="126"/>
      <c r="AJ116" s="127"/>
      <c r="AK116" s="126"/>
    </row>
    <row r="117" spans="1:37" s="4" customFormat="1" ht="24.95" customHeight="1">
      <c r="A117" s="357"/>
      <c r="B117" s="346"/>
      <c r="C117" s="346"/>
      <c r="D117" s="353"/>
      <c r="E117" s="353"/>
      <c r="F117" s="188">
        <v>2</v>
      </c>
      <c r="G117" s="142">
        <v>14.7</v>
      </c>
      <c r="H117" s="143">
        <v>0.87</v>
      </c>
      <c r="I117" s="144">
        <v>2.15</v>
      </c>
      <c r="J117" s="143">
        <v>17.8</v>
      </c>
      <c r="K117" s="144">
        <v>30.98</v>
      </c>
      <c r="L117" s="121">
        <f t="shared" si="23"/>
        <v>0.97609999999999997</v>
      </c>
      <c r="M117" s="123">
        <f t="shared" si="24"/>
        <v>0.97609999999999997</v>
      </c>
      <c r="N117" s="346"/>
      <c r="O117" s="346"/>
      <c r="P117" s="388"/>
      <c r="R117" s="203"/>
      <c r="S117" s="204"/>
      <c r="T117" s="22"/>
      <c r="U117" s="22"/>
      <c r="V117" s="22"/>
      <c r="W117" s="22"/>
      <c r="X117" s="118" t="s">
        <v>517</v>
      </c>
      <c r="Y117" s="30">
        <f t="shared" si="15"/>
        <v>14</v>
      </c>
      <c r="Z117" s="31">
        <f t="shared" si="19"/>
        <v>14.7</v>
      </c>
      <c r="AA117" s="30">
        <f t="shared" si="16"/>
        <v>16</v>
      </c>
      <c r="AB117" s="32">
        <f t="shared" si="17"/>
        <v>0.97399999999999998</v>
      </c>
      <c r="AC117" s="33">
        <f t="shared" si="20"/>
        <v>0.97609999999999997</v>
      </c>
      <c r="AD117" s="32">
        <f t="shared" si="18"/>
        <v>0.98</v>
      </c>
      <c r="AE117" s="116"/>
      <c r="AF117" s="70"/>
      <c r="AG117" s="191"/>
      <c r="AH117" s="70"/>
      <c r="AI117" s="126"/>
      <c r="AJ117" s="127"/>
      <c r="AK117" s="126"/>
    </row>
    <row r="118" spans="1:37" s="4" customFormat="1" ht="24.95" customHeight="1">
      <c r="A118" s="357"/>
      <c r="B118" s="346"/>
      <c r="C118" s="346"/>
      <c r="D118" s="353"/>
      <c r="E118" s="353"/>
      <c r="F118" s="188">
        <v>3</v>
      </c>
      <c r="G118" s="142">
        <v>14.4</v>
      </c>
      <c r="H118" s="143">
        <v>0.8</v>
      </c>
      <c r="I118" s="144">
        <v>1.44</v>
      </c>
      <c r="J118" s="143">
        <v>18.079999999999998</v>
      </c>
      <c r="K118" s="144">
        <v>25.74</v>
      </c>
      <c r="L118" s="121">
        <f t="shared" si="23"/>
        <v>0.97519999999999996</v>
      </c>
      <c r="M118" s="123">
        <f t="shared" si="24"/>
        <v>0.97519999999999996</v>
      </c>
      <c r="N118" s="346"/>
      <c r="O118" s="346"/>
      <c r="P118" s="388"/>
      <c r="R118" s="203"/>
      <c r="S118" s="204"/>
      <c r="T118" s="22"/>
      <c r="U118" s="22"/>
      <c r="V118" s="22"/>
      <c r="W118" s="22"/>
      <c r="X118" s="118" t="s">
        <v>517</v>
      </c>
      <c r="Y118" s="30">
        <f t="shared" si="15"/>
        <v>14</v>
      </c>
      <c r="Z118" s="31">
        <f t="shared" si="19"/>
        <v>14.4</v>
      </c>
      <c r="AA118" s="30">
        <f t="shared" si="16"/>
        <v>16</v>
      </c>
      <c r="AB118" s="32">
        <f t="shared" si="17"/>
        <v>0.97399999999999998</v>
      </c>
      <c r="AC118" s="33">
        <f t="shared" si="20"/>
        <v>0.97519999999999996</v>
      </c>
      <c r="AD118" s="32">
        <f t="shared" si="18"/>
        <v>0.98</v>
      </c>
      <c r="AE118" s="116"/>
      <c r="AF118" s="70"/>
      <c r="AG118" s="191"/>
      <c r="AH118" s="70"/>
      <c r="AI118" s="126"/>
      <c r="AJ118" s="127"/>
      <c r="AK118" s="126"/>
    </row>
    <row r="119" spans="1:37" s="4" customFormat="1" ht="24.95" customHeight="1">
      <c r="A119" s="357"/>
      <c r="B119" s="346"/>
      <c r="C119" s="346"/>
      <c r="D119" s="353"/>
      <c r="E119" s="353"/>
      <c r="F119" s="188">
        <v>4</v>
      </c>
      <c r="G119" s="142">
        <v>20.7</v>
      </c>
      <c r="H119" s="143">
        <v>0.89</v>
      </c>
      <c r="I119" s="144">
        <v>2.2599999999999998</v>
      </c>
      <c r="J119" s="143">
        <v>18.04</v>
      </c>
      <c r="K119" s="144">
        <v>36.549999999999997</v>
      </c>
      <c r="L119" s="121">
        <f t="shared" si="23"/>
        <v>0.98975000000000002</v>
      </c>
      <c r="M119" s="123">
        <f t="shared" si="24"/>
        <v>0.98975000000000002</v>
      </c>
      <c r="N119" s="346"/>
      <c r="O119" s="346"/>
      <c r="P119" s="388"/>
      <c r="R119" s="203"/>
      <c r="S119" s="204"/>
      <c r="T119" s="22"/>
      <c r="U119" s="22"/>
      <c r="V119" s="22"/>
      <c r="W119" s="22"/>
      <c r="X119" s="118" t="s">
        <v>517</v>
      </c>
      <c r="Y119" s="30">
        <f t="shared" si="15"/>
        <v>20</v>
      </c>
      <c r="Z119" s="31">
        <f t="shared" si="19"/>
        <v>20.7</v>
      </c>
      <c r="AA119" s="30">
        <f t="shared" si="16"/>
        <v>22</v>
      </c>
      <c r="AB119" s="32">
        <f t="shared" si="17"/>
        <v>0.995</v>
      </c>
      <c r="AC119" s="33">
        <f t="shared" si="20"/>
        <v>0.98975000000000002</v>
      </c>
      <c r="AD119" s="32">
        <f t="shared" si="18"/>
        <v>0.98</v>
      </c>
      <c r="AE119" s="116"/>
      <c r="AF119" s="70"/>
      <c r="AG119" s="191"/>
      <c r="AH119" s="70"/>
      <c r="AI119" s="126"/>
      <c r="AJ119" s="127"/>
      <c r="AK119" s="126"/>
    </row>
    <row r="120" spans="1:37" s="4" customFormat="1" ht="24.95" customHeight="1">
      <c r="A120" s="357"/>
      <c r="B120" s="346"/>
      <c r="C120" s="346"/>
      <c r="D120" s="353"/>
      <c r="E120" s="353"/>
      <c r="F120" s="188">
        <v>5</v>
      </c>
      <c r="G120" s="142">
        <v>44</v>
      </c>
      <c r="H120" s="143">
        <v>0.89</v>
      </c>
      <c r="I120" s="144">
        <v>2.2599999999999998</v>
      </c>
      <c r="J120" s="143">
        <v>18.04</v>
      </c>
      <c r="K120" s="144">
        <v>36.549999999999997</v>
      </c>
      <c r="L120" s="121">
        <f t="shared" si="23"/>
        <v>0.91720000000000002</v>
      </c>
      <c r="M120" s="123">
        <f t="shared" si="24"/>
        <v>0.91720000000000002</v>
      </c>
      <c r="N120" s="346"/>
      <c r="O120" s="346"/>
      <c r="P120" s="388"/>
      <c r="R120" s="203"/>
      <c r="S120" s="204">
        <v>1</v>
      </c>
      <c r="T120" s="22"/>
      <c r="U120" s="22"/>
      <c r="V120" s="22"/>
      <c r="W120" s="22"/>
      <c r="X120" s="118" t="s">
        <v>517</v>
      </c>
      <c r="Y120" s="30">
        <f t="shared" si="15"/>
        <v>40</v>
      </c>
      <c r="Z120" s="31">
        <f t="shared" si="19"/>
        <v>44</v>
      </c>
      <c r="AA120" s="30">
        <f t="shared" si="16"/>
        <v>45</v>
      </c>
      <c r="AB120" s="32">
        <f t="shared" si="17"/>
        <v>0.90200000000000002</v>
      </c>
      <c r="AC120" s="33">
        <f t="shared" si="20"/>
        <v>0.91720000000000002</v>
      </c>
      <c r="AD120" s="32">
        <f t="shared" si="18"/>
        <v>0.92100000000000004</v>
      </c>
      <c r="AE120" s="116"/>
      <c r="AF120" s="70"/>
      <c r="AG120" s="191"/>
      <c r="AH120" s="70"/>
      <c r="AI120" s="126"/>
      <c r="AJ120" s="127"/>
      <c r="AK120" s="126"/>
    </row>
    <row r="121" spans="1:37" s="4" customFormat="1" ht="24.95" customHeight="1">
      <c r="A121" s="357"/>
      <c r="B121" s="346"/>
      <c r="C121" s="346"/>
      <c r="D121" s="353"/>
      <c r="E121" s="353"/>
      <c r="F121" s="188">
        <v>6</v>
      </c>
      <c r="G121" s="142">
        <v>20.7</v>
      </c>
      <c r="H121" s="143">
        <v>0.89</v>
      </c>
      <c r="I121" s="144">
        <v>2.2599999999999998</v>
      </c>
      <c r="J121" s="143">
        <v>18.04</v>
      </c>
      <c r="K121" s="144">
        <v>36.549999999999997</v>
      </c>
      <c r="L121" s="121">
        <f t="shared" si="23"/>
        <v>0.98975000000000002</v>
      </c>
      <c r="M121" s="123">
        <f t="shared" si="24"/>
        <v>0.98975000000000002</v>
      </c>
      <c r="N121" s="346"/>
      <c r="O121" s="346"/>
      <c r="P121" s="388"/>
      <c r="R121" s="203"/>
      <c r="S121" s="204"/>
      <c r="T121" s="22"/>
      <c r="U121" s="22"/>
      <c r="V121" s="22"/>
      <c r="W121" s="22"/>
      <c r="X121" s="118" t="s">
        <v>517</v>
      </c>
      <c r="Y121" s="30">
        <f t="shared" si="15"/>
        <v>20</v>
      </c>
      <c r="Z121" s="31">
        <f t="shared" si="19"/>
        <v>20.7</v>
      </c>
      <c r="AA121" s="30">
        <f t="shared" si="16"/>
        <v>22</v>
      </c>
      <c r="AB121" s="32">
        <f t="shared" si="17"/>
        <v>0.995</v>
      </c>
      <c r="AC121" s="33">
        <f t="shared" si="20"/>
        <v>0.98975000000000002</v>
      </c>
      <c r="AD121" s="32">
        <f t="shared" si="18"/>
        <v>0.98</v>
      </c>
      <c r="AE121" s="116"/>
      <c r="AF121" s="70"/>
      <c r="AG121" s="191"/>
      <c r="AH121" s="70"/>
      <c r="AI121" s="126"/>
      <c r="AJ121" s="127"/>
      <c r="AK121" s="126"/>
    </row>
    <row r="122" spans="1:37" s="4" customFormat="1" ht="24.95" customHeight="1">
      <c r="A122" s="357"/>
      <c r="B122" s="346"/>
      <c r="C122" s="346"/>
      <c r="D122" s="353"/>
      <c r="E122" s="353"/>
      <c r="F122" s="188">
        <v>7</v>
      </c>
      <c r="G122" s="142">
        <v>14.4</v>
      </c>
      <c r="H122" s="143">
        <v>0.8</v>
      </c>
      <c r="I122" s="144">
        <v>1.44</v>
      </c>
      <c r="J122" s="143">
        <v>18.079999999999998</v>
      </c>
      <c r="K122" s="144">
        <v>25.74</v>
      </c>
      <c r="L122" s="121">
        <f t="shared" si="23"/>
        <v>0.97519999999999996</v>
      </c>
      <c r="M122" s="123">
        <f t="shared" si="24"/>
        <v>0.97519999999999996</v>
      </c>
      <c r="N122" s="346"/>
      <c r="O122" s="346"/>
      <c r="P122" s="388"/>
      <c r="R122" s="203"/>
      <c r="S122" s="204"/>
      <c r="T122" s="22"/>
      <c r="U122" s="22"/>
      <c r="V122" s="22"/>
      <c r="W122" s="22"/>
      <c r="X122" s="118" t="s">
        <v>517</v>
      </c>
      <c r="Y122" s="30">
        <f t="shared" si="15"/>
        <v>14</v>
      </c>
      <c r="Z122" s="31">
        <f t="shared" si="19"/>
        <v>14.4</v>
      </c>
      <c r="AA122" s="30">
        <f t="shared" si="16"/>
        <v>16</v>
      </c>
      <c r="AB122" s="32">
        <f t="shared" si="17"/>
        <v>0.97399999999999998</v>
      </c>
      <c r="AC122" s="33">
        <f t="shared" si="20"/>
        <v>0.97519999999999996</v>
      </c>
      <c r="AD122" s="32">
        <f t="shared" si="18"/>
        <v>0.98</v>
      </c>
      <c r="AE122" s="116"/>
      <c r="AF122" s="70"/>
      <c r="AG122" s="191"/>
      <c r="AH122" s="70"/>
      <c r="AI122" s="126"/>
      <c r="AJ122" s="127"/>
      <c r="AK122" s="126"/>
    </row>
    <row r="123" spans="1:37" s="4" customFormat="1" ht="24.95" customHeight="1">
      <c r="A123" s="357"/>
      <c r="B123" s="346"/>
      <c r="C123" s="346"/>
      <c r="D123" s="353"/>
      <c r="E123" s="353"/>
      <c r="F123" s="188">
        <v>8</v>
      </c>
      <c r="G123" s="142">
        <v>14.7</v>
      </c>
      <c r="H123" s="143">
        <v>0.87</v>
      </c>
      <c r="I123" s="144">
        <v>2.15</v>
      </c>
      <c r="J123" s="143">
        <v>17.8</v>
      </c>
      <c r="K123" s="144">
        <v>30.98</v>
      </c>
      <c r="L123" s="121">
        <f t="shared" si="23"/>
        <v>0.97609999999999997</v>
      </c>
      <c r="M123" s="123">
        <f t="shared" si="24"/>
        <v>0.97609999999999997</v>
      </c>
      <c r="N123" s="346"/>
      <c r="O123" s="346"/>
      <c r="P123" s="388"/>
      <c r="R123" s="203"/>
      <c r="S123" s="204"/>
      <c r="T123" s="22"/>
      <c r="U123" s="22"/>
      <c r="V123" s="22"/>
      <c r="W123" s="22"/>
      <c r="X123" s="118" t="s">
        <v>517</v>
      </c>
      <c r="Y123" s="30">
        <f t="shared" si="15"/>
        <v>14</v>
      </c>
      <c r="Z123" s="31">
        <f t="shared" si="19"/>
        <v>14.7</v>
      </c>
      <c r="AA123" s="30">
        <f t="shared" si="16"/>
        <v>16</v>
      </c>
      <c r="AB123" s="32">
        <f t="shared" si="17"/>
        <v>0.97399999999999998</v>
      </c>
      <c r="AC123" s="33">
        <f t="shared" si="20"/>
        <v>0.97609999999999997</v>
      </c>
      <c r="AD123" s="32">
        <f t="shared" si="18"/>
        <v>0.98</v>
      </c>
      <c r="AE123" s="116"/>
      <c r="AF123" s="70"/>
      <c r="AG123" s="191"/>
      <c r="AH123" s="70"/>
      <c r="AI123" s="126"/>
      <c r="AJ123" s="127"/>
      <c r="AK123" s="126"/>
    </row>
    <row r="124" spans="1:37" s="4" customFormat="1" ht="24.95" customHeight="1">
      <c r="A124" s="357"/>
      <c r="B124" s="346"/>
      <c r="C124" s="346"/>
      <c r="D124" s="353"/>
      <c r="E124" s="353"/>
      <c r="F124" s="188">
        <v>9</v>
      </c>
      <c r="G124" s="142">
        <v>14.7</v>
      </c>
      <c r="H124" s="143">
        <v>0.8</v>
      </c>
      <c r="I124" s="144">
        <v>1.44</v>
      </c>
      <c r="J124" s="143">
        <v>18.079999999999998</v>
      </c>
      <c r="K124" s="144">
        <v>25.74</v>
      </c>
      <c r="L124" s="121">
        <f t="shared" si="23"/>
        <v>0.97609999999999997</v>
      </c>
      <c r="M124" s="123">
        <f t="shared" si="24"/>
        <v>0.97609999999999997</v>
      </c>
      <c r="N124" s="346"/>
      <c r="O124" s="346"/>
      <c r="P124" s="389"/>
      <c r="R124" s="203"/>
      <c r="S124" s="204"/>
      <c r="T124" s="22"/>
      <c r="U124" s="22"/>
      <c r="V124" s="22"/>
      <c r="W124" s="22"/>
      <c r="X124" s="118" t="s">
        <v>517</v>
      </c>
      <c r="Y124" s="30">
        <f t="shared" si="15"/>
        <v>14</v>
      </c>
      <c r="Z124" s="31">
        <f t="shared" si="19"/>
        <v>14.7</v>
      </c>
      <c r="AA124" s="30">
        <f t="shared" si="16"/>
        <v>16</v>
      </c>
      <c r="AB124" s="32">
        <f t="shared" si="17"/>
        <v>0.97399999999999998</v>
      </c>
      <c r="AC124" s="33">
        <f t="shared" si="20"/>
        <v>0.97609999999999997</v>
      </c>
      <c r="AD124" s="32">
        <f t="shared" si="18"/>
        <v>0.98</v>
      </c>
      <c r="AE124" s="116"/>
      <c r="AF124" s="70"/>
      <c r="AG124" s="191"/>
      <c r="AH124" s="70"/>
      <c r="AI124" s="126"/>
      <c r="AJ124" s="127"/>
      <c r="AK124" s="126"/>
    </row>
    <row r="125" spans="1:37" s="4" customFormat="1" ht="24.95" customHeight="1">
      <c r="A125" s="183">
        <v>60</v>
      </c>
      <c r="B125" s="184" t="s">
        <v>124</v>
      </c>
      <c r="C125" s="184" t="s">
        <v>155</v>
      </c>
      <c r="D125" s="185" t="s">
        <v>156</v>
      </c>
      <c r="E125" s="184" t="s">
        <v>11</v>
      </c>
      <c r="F125" s="184">
        <v>1</v>
      </c>
      <c r="G125" s="146">
        <v>18.29</v>
      </c>
      <c r="H125" s="147">
        <v>1.66</v>
      </c>
      <c r="I125" s="148">
        <v>4.74</v>
      </c>
      <c r="J125" s="143">
        <v>33.75</v>
      </c>
      <c r="K125" s="144">
        <v>56.32</v>
      </c>
      <c r="L125" s="121">
        <f t="shared" si="23"/>
        <v>0.99072499999999997</v>
      </c>
      <c r="M125" s="123">
        <f t="shared" si="24"/>
        <v>0.99072499999999997</v>
      </c>
      <c r="N125" s="184" t="s">
        <v>478</v>
      </c>
      <c r="O125" s="184" t="s">
        <v>487</v>
      </c>
      <c r="P125" s="188" t="str">
        <f t="shared" ref="P125" si="25">IF(H125&lt;L125,"Replace",IF(I125&lt;M125,"Replace","Comply"))</f>
        <v>Comply</v>
      </c>
      <c r="R125" s="203">
        <v>1</v>
      </c>
      <c r="S125" s="204"/>
      <c r="T125" s="22"/>
      <c r="U125" s="22"/>
      <c r="V125" s="22"/>
      <c r="W125" s="22"/>
      <c r="X125" s="118" t="s">
        <v>515</v>
      </c>
      <c r="Y125" s="30">
        <f t="shared" si="15"/>
        <v>18</v>
      </c>
      <c r="Z125" s="31">
        <f t="shared" si="19"/>
        <v>18.29</v>
      </c>
      <c r="AA125" s="30">
        <f t="shared" si="16"/>
        <v>20</v>
      </c>
      <c r="AB125" s="32">
        <f t="shared" si="17"/>
        <v>0.99</v>
      </c>
      <c r="AC125" s="33">
        <f t="shared" si="20"/>
        <v>0.99072499999999997</v>
      </c>
      <c r="AD125" s="32">
        <f t="shared" si="18"/>
        <v>0.995</v>
      </c>
      <c r="AE125" s="116"/>
      <c r="AF125" s="70"/>
      <c r="AG125" s="191"/>
      <c r="AH125" s="70"/>
      <c r="AI125" s="126"/>
      <c r="AJ125" s="127"/>
      <c r="AK125" s="126"/>
    </row>
    <row r="126" spans="1:37" s="4" customFormat="1" ht="24.95" customHeight="1">
      <c r="A126" s="183"/>
      <c r="B126" s="184"/>
      <c r="C126" s="184"/>
      <c r="D126" s="185"/>
      <c r="E126" s="184"/>
      <c r="F126" s="184"/>
      <c r="G126" s="146"/>
      <c r="H126" s="147"/>
      <c r="I126" s="148"/>
      <c r="J126" s="143"/>
      <c r="K126" s="144"/>
      <c r="L126" s="255"/>
      <c r="M126" s="256"/>
      <c r="N126" s="184"/>
      <c r="O126" s="184"/>
      <c r="P126" s="245"/>
      <c r="R126" s="203"/>
      <c r="S126" s="204"/>
      <c r="T126" s="22"/>
      <c r="U126" s="22"/>
      <c r="V126" s="22"/>
      <c r="W126" s="22"/>
      <c r="X126" s="118" t="s">
        <v>515</v>
      </c>
      <c r="Y126" s="30" t="e">
        <f t="shared" si="15"/>
        <v>#N/A</v>
      </c>
      <c r="Z126" s="31">
        <f t="shared" si="19"/>
        <v>0</v>
      </c>
      <c r="AA126" s="30" t="e">
        <f t="shared" si="16"/>
        <v>#N/A</v>
      </c>
      <c r="AB126" s="32" t="e">
        <f t="shared" si="17"/>
        <v>#N/A</v>
      </c>
      <c r="AC126" s="33" t="e">
        <f t="shared" si="20"/>
        <v>#N/A</v>
      </c>
      <c r="AD126" s="32" t="e">
        <f t="shared" si="18"/>
        <v>#N/A</v>
      </c>
      <c r="AE126" s="116"/>
      <c r="AF126" s="70"/>
      <c r="AG126" s="191"/>
      <c r="AH126" s="70"/>
      <c r="AI126" s="126"/>
      <c r="AJ126" s="127"/>
      <c r="AK126" s="126"/>
    </row>
    <row r="127" spans="1:37" s="4" customFormat="1" ht="24.95" customHeight="1">
      <c r="A127" s="183"/>
      <c r="B127" s="184"/>
      <c r="C127" s="184"/>
      <c r="D127" s="185"/>
      <c r="E127" s="184"/>
      <c r="F127" s="184"/>
      <c r="G127" s="146"/>
      <c r="H127" s="147"/>
      <c r="I127" s="148"/>
      <c r="J127" s="143"/>
      <c r="K127" s="144"/>
      <c r="L127" s="255"/>
      <c r="M127" s="256"/>
      <c r="N127" s="184"/>
      <c r="O127" s="184"/>
      <c r="P127" s="272"/>
      <c r="R127" s="203"/>
      <c r="S127" s="204"/>
      <c r="T127" s="22"/>
      <c r="U127" s="22"/>
      <c r="V127" s="22"/>
      <c r="W127" s="22"/>
      <c r="X127" s="118" t="s">
        <v>515</v>
      </c>
      <c r="Y127" s="30" t="e">
        <f t="shared" si="15"/>
        <v>#N/A</v>
      </c>
      <c r="Z127" s="31">
        <f t="shared" si="19"/>
        <v>0</v>
      </c>
      <c r="AA127" s="30" t="e">
        <f t="shared" si="16"/>
        <v>#N/A</v>
      </c>
      <c r="AB127" s="32" t="e">
        <f t="shared" si="17"/>
        <v>#N/A</v>
      </c>
      <c r="AC127" s="33" t="e">
        <f t="shared" si="20"/>
        <v>#N/A</v>
      </c>
      <c r="AD127" s="32" t="e">
        <f t="shared" si="18"/>
        <v>#N/A</v>
      </c>
      <c r="AE127" s="116"/>
      <c r="AF127" s="70"/>
      <c r="AG127" s="191"/>
      <c r="AH127" s="70"/>
      <c r="AI127" s="126"/>
      <c r="AJ127" s="127"/>
      <c r="AK127" s="126"/>
    </row>
    <row r="128" spans="1:37" s="4" customFormat="1" ht="21.95" customHeight="1">
      <c r="A128" s="355">
        <v>61</v>
      </c>
      <c r="B128" s="345" t="s">
        <v>124</v>
      </c>
      <c r="C128" s="345" t="s">
        <v>157</v>
      </c>
      <c r="D128" s="350" t="s">
        <v>158</v>
      </c>
      <c r="E128" s="345" t="s">
        <v>62</v>
      </c>
      <c r="F128" s="184">
        <v>1</v>
      </c>
      <c r="G128" s="146">
        <v>9.14</v>
      </c>
      <c r="H128" s="147">
        <v>1.61</v>
      </c>
      <c r="I128" s="148">
        <v>1.25</v>
      </c>
      <c r="J128" s="143">
        <v>25.35</v>
      </c>
      <c r="K128" s="144">
        <v>25</v>
      </c>
      <c r="L128" s="121">
        <f t="shared" ref="L128:L150" si="26">AC128</f>
        <v>0.93769000000000002</v>
      </c>
      <c r="M128" s="123">
        <f t="shared" ref="M128:M150" si="27">AC128</f>
        <v>0.93769000000000002</v>
      </c>
      <c r="N128" s="345" t="s">
        <v>478</v>
      </c>
      <c r="O128" s="345" t="s">
        <v>487</v>
      </c>
      <c r="P128" s="375" t="s">
        <v>524</v>
      </c>
      <c r="R128" s="203"/>
      <c r="S128" s="204"/>
      <c r="T128" s="22"/>
      <c r="U128" s="22"/>
      <c r="V128" s="22"/>
      <c r="W128" s="22"/>
      <c r="X128" s="118" t="s">
        <v>515</v>
      </c>
      <c r="Y128" s="30">
        <f t="shared" si="15"/>
        <v>8</v>
      </c>
      <c r="Z128" s="31">
        <f t="shared" si="19"/>
        <v>9.14</v>
      </c>
      <c r="AA128" s="30">
        <f t="shared" si="16"/>
        <v>10</v>
      </c>
      <c r="AB128" s="32">
        <f t="shared" si="17"/>
        <v>0.92800000000000005</v>
      </c>
      <c r="AC128" s="33">
        <f t="shared" si="20"/>
        <v>0.93769000000000002</v>
      </c>
      <c r="AD128" s="32">
        <f t="shared" si="18"/>
        <v>0.94499999999999995</v>
      </c>
      <c r="AE128" s="116"/>
      <c r="AF128" s="70"/>
      <c r="AG128" s="191"/>
      <c r="AH128" s="70"/>
      <c r="AI128" s="126"/>
      <c r="AJ128" s="127"/>
      <c r="AK128" s="126"/>
    </row>
    <row r="129" spans="1:37" s="4" customFormat="1" ht="21.95" customHeight="1">
      <c r="A129" s="355"/>
      <c r="B129" s="345"/>
      <c r="C129" s="345"/>
      <c r="D129" s="350"/>
      <c r="E129" s="345"/>
      <c r="F129" s="184">
        <v>2</v>
      </c>
      <c r="G129" s="146">
        <v>18.29</v>
      </c>
      <c r="H129" s="147">
        <v>1.76</v>
      </c>
      <c r="I129" s="148">
        <v>4.84</v>
      </c>
      <c r="J129" s="143">
        <v>19.170000000000002</v>
      </c>
      <c r="K129" s="144">
        <v>52.58</v>
      </c>
      <c r="L129" s="121">
        <f t="shared" si="26"/>
        <v>0.99072499999999997</v>
      </c>
      <c r="M129" s="123">
        <f t="shared" si="27"/>
        <v>0.99072499999999997</v>
      </c>
      <c r="N129" s="345"/>
      <c r="O129" s="345"/>
      <c r="P129" s="376"/>
      <c r="R129" s="203">
        <v>1</v>
      </c>
      <c r="S129" s="204"/>
      <c r="T129" s="22"/>
      <c r="U129" s="22"/>
      <c r="V129" s="22"/>
      <c r="W129" s="22"/>
      <c r="X129" s="118" t="s">
        <v>515</v>
      </c>
      <c r="Y129" s="30">
        <f t="shared" si="15"/>
        <v>18</v>
      </c>
      <c r="Z129" s="31">
        <f t="shared" si="19"/>
        <v>18.29</v>
      </c>
      <c r="AA129" s="30">
        <f t="shared" si="16"/>
        <v>20</v>
      </c>
      <c r="AB129" s="32">
        <f t="shared" si="17"/>
        <v>0.99</v>
      </c>
      <c r="AC129" s="33">
        <f t="shared" si="20"/>
        <v>0.99072499999999997</v>
      </c>
      <c r="AD129" s="32">
        <f t="shared" si="18"/>
        <v>0.995</v>
      </c>
      <c r="AE129" s="116"/>
      <c r="AF129" s="70"/>
      <c r="AG129" s="191"/>
      <c r="AH129" s="70"/>
      <c r="AI129" s="126"/>
      <c r="AJ129" s="127"/>
      <c r="AK129" s="126"/>
    </row>
    <row r="130" spans="1:37" s="4" customFormat="1" ht="21.95" customHeight="1">
      <c r="A130" s="355"/>
      <c r="B130" s="345"/>
      <c r="C130" s="345"/>
      <c r="D130" s="350"/>
      <c r="E130" s="345"/>
      <c r="F130" s="184">
        <v>3</v>
      </c>
      <c r="G130" s="146">
        <v>9.14</v>
      </c>
      <c r="H130" s="147">
        <v>1.61</v>
      </c>
      <c r="I130" s="148">
        <v>1.25</v>
      </c>
      <c r="J130" s="143">
        <v>25.35</v>
      </c>
      <c r="K130" s="144">
        <v>25</v>
      </c>
      <c r="L130" s="121">
        <f t="shared" si="26"/>
        <v>0.93769000000000002</v>
      </c>
      <c r="M130" s="123">
        <f t="shared" si="27"/>
        <v>0.93769000000000002</v>
      </c>
      <c r="N130" s="345"/>
      <c r="O130" s="345"/>
      <c r="P130" s="347"/>
      <c r="R130" s="203"/>
      <c r="S130" s="204"/>
      <c r="T130" s="22"/>
      <c r="U130" s="22"/>
      <c r="V130" s="22"/>
      <c r="W130" s="22"/>
      <c r="X130" s="118" t="s">
        <v>515</v>
      </c>
      <c r="Y130" s="30">
        <f t="shared" si="15"/>
        <v>8</v>
      </c>
      <c r="Z130" s="31">
        <f t="shared" si="19"/>
        <v>9.14</v>
      </c>
      <c r="AA130" s="30">
        <f t="shared" si="16"/>
        <v>10</v>
      </c>
      <c r="AB130" s="32">
        <f t="shared" si="17"/>
        <v>0.92800000000000005</v>
      </c>
      <c r="AC130" s="33">
        <f t="shared" si="20"/>
        <v>0.93769000000000002</v>
      </c>
      <c r="AD130" s="32">
        <f t="shared" si="18"/>
        <v>0.94499999999999995</v>
      </c>
      <c r="AE130" s="116"/>
      <c r="AF130" s="70"/>
      <c r="AG130" s="191"/>
      <c r="AH130" s="70"/>
      <c r="AI130" s="126"/>
      <c r="AJ130" s="127"/>
      <c r="AK130" s="126"/>
    </row>
    <row r="131" spans="1:37" s="4" customFormat="1" ht="21.95" customHeight="1">
      <c r="A131" s="183">
        <v>62</v>
      </c>
      <c r="B131" s="184" t="s">
        <v>124</v>
      </c>
      <c r="C131" s="184" t="s">
        <v>159</v>
      </c>
      <c r="D131" s="185" t="s">
        <v>160</v>
      </c>
      <c r="E131" s="184" t="s">
        <v>11</v>
      </c>
      <c r="F131" s="184">
        <v>1</v>
      </c>
      <c r="G131" s="146">
        <v>15.3</v>
      </c>
      <c r="H131" s="147">
        <v>1.87</v>
      </c>
      <c r="I131" s="148">
        <v>3.96</v>
      </c>
      <c r="J131" s="143">
        <v>21.66</v>
      </c>
      <c r="K131" s="144">
        <v>45.65</v>
      </c>
      <c r="L131" s="121">
        <f t="shared" si="26"/>
        <v>0.97789999999999999</v>
      </c>
      <c r="M131" s="123">
        <f t="shared" si="27"/>
        <v>0.97789999999999999</v>
      </c>
      <c r="N131" s="184" t="s">
        <v>478</v>
      </c>
      <c r="O131" s="184" t="s">
        <v>487</v>
      </c>
      <c r="P131" s="188" t="str">
        <f t="shared" ref="P131:P132" si="28">IF(H131&lt;L131,"Replace",IF(I131&lt;M131,"Replace","Comply"))</f>
        <v>Comply</v>
      </c>
      <c r="R131" s="203">
        <v>1</v>
      </c>
      <c r="S131" s="204"/>
      <c r="T131" s="22"/>
      <c r="U131" s="22"/>
      <c r="V131" s="22"/>
      <c r="W131" s="22"/>
      <c r="X131" s="118" t="s">
        <v>515</v>
      </c>
      <c r="Y131" s="30">
        <f t="shared" si="15"/>
        <v>14</v>
      </c>
      <c r="Z131" s="31">
        <f t="shared" si="19"/>
        <v>15.3</v>
      </c>
      <c r="AA131" s="30">
        <f t="shared" si="16"/>
        <v>16</v>
      </c>
      <c r="AB131" s="32">
        <f t="shared" si="17"/>
        <v>0.97399999999999998</v>
      </c>
      <c r="AC131" s="33">
        <f t="shared" si="20"/>
        <v>0.97789999999999999</v>
      </c>
      <c r="AD131" s="32">
        <f t="shared" si="18"/>
        <v>0.98</v>
      </c>
      <c r="AE131" s="116"/>
      <c r="AF131" s="70"/>
      <c r="AG131" s="191"/>
      <c r="AH131" s="70"/>
      <c r="AI131" s="126"/>
      <c r="AJ131" s="127"/>
      <c r="AK131" s="126"/>
    </row>
    <row r="132" spans="1:37" s="4" customFormat="1" ht="24.95" customHeight="1">
      <c r="A132" s="183">
        <v>63</v>
      </c>
      <c r="B132" s="184" t="s">
        <v>161</v>
      </c>
      <c r="C132" s="184" t="s">
        <v>162</v>
      </c>
      <c r="D132" s="185" t="s">
        <v>163</v>
      </c>
      <c r="E132" s="184" t="s">
        <v>11</v>
      </c>
      <c r="F132" s="184">
        <v>1</v>
      </c>
      <c r="G132" s="150">
        <v>12.3</v>
      </c>
      <c r="H132" s="147">
        <v>1.26</v>
      </c>
      <c r="I132" s="148">
        <v>2.66</v>
      </c>
      <c r="J132" s="134">
        <v>20.37</v>
      </c>
      <c r="K132" s="144">
        <v>30.22</v>
      </c>
      <c r="L132" s="121">
        <f t="shared" si="26"/>
        <v>0.96634999999999993</v>
      </c>
      <c r="M132" s="123">
        <f t="shared" si="27"/>
        <v>0.96634999999999993</v>
      </c>
      <c r="N132" s="184" t="s">
        <v>478</v>
      </c>
      <c r="O132" s="184" t="s">
        <v>487</v>
      </c>
      <c r="P132" s="188" t="str">
        <f t="shared" si="28"/>
        <v>Comply</v>
      </c>
      <c r="R132" s="203">
        <v>1</v>
      </c>
      <c r="S132" s="204"/>
      <c r="T132" s="22"/>
      <c r="U132" s="22"/>
      <c r="V132" s="22"/>
      <c r="W132" s="22"/>
      <c r="X132" s="118" t="s">
        <v>515</v>
      </c>
      <c r="Y132" s="30">
        <f t="shared" si="15"/>
        <v>12</v>
      </c>
      <c r="Z132" s="31">
        <f t="shared" si="19"/>
        <v>12.3</v>
      </c>
      <c r="AA132" s="30">
        <f t="shared" si="16"/>
        <v>14</v>
      </c>
      <c r="AB132" s="32">
        <f t="shared" si="17"/>
        <v>0.96499999999999997</v>
      </c>
      <c r="AC132" s="33">
        <f t="shared" si="20"/>
        <v>0.96634999999999993</v>
      </c>
      <c r="AD132" s="32">
        <f t="shared" si="18"/>
        <v>0.97399999999999998</v>
      </c>
      <c r="AE132" s="116"/>
      <c r="AF132" s="70"/>
      <c r="AG132" s="191"/>
      <c r="AH132" s="70"/>
      <c r="AI132" s="126"/>
      <c r="AJ132" s="127"/>
      <c r="AK132" s="126"/>
    </row>
    <row r="133" spans="1:37" s="4" customFormat="1" ht="24.95" customHeight="1">
      <c r="A133" s="355">
        <v>64</v>
      </c>
      <c r="B133" s="345" t="s">
        <v>161</v>
      </c>
      <c r="C133" s="345" t="s">
        <v>164</v>
      </c>
      <c r="D133" s="350" t="s">
        <v>165</v>
      </c>
      <c r="E133" s="345" t="s">
        <v>22</v>
      </c>
      <c r="F133" s="184">
        <v>1</v>
      </c>
      <c r="G133" s="146">
        <v>14.5</v>
      </c>
      <c r="H133" s="147">
        <v>1.87</v>
      </c>
      <c r="I133" s="148">
        <v>3.96</v>
      </c>
      <c r="J133" s="134">
        <v>21.66</v>
      </c>
      <c r="K133" s="144">
        <v>45.65</v>
      </c>
      <c r="L133" s="121">
        <f t="shared" si="26"/>
        <v>0.97550000000000003</v>
      </c>
      <c r="M133" s="123">
        <f t="shared" si="27"/>
        <v>0.97550000000000003</v>
      </c>
      <c r="N133" s="345" t="s">
        <v>478</v>
      </c>
      <c r="O133" s="345" t="s">
        <v>487</v>
      </c>
      <c r="P133" s="375" t="s">
        <v>524</v>
      </c>
      <c r="R133" s="203">
        <v>1</v>
      </c>
      <c r="S133" s="204"/>
      <c r="T133" s="22"/>
      <c r="U133" s="22"/>
      <c r="V133" s="22"/>
      <c r="W133" s="22"/>
      <c r="X133" s="118" t="s">
        <v>515</v>
      </c>
      <c r="Y133" s="30">
        <f t="shared" si="15"/>
        <v>14</v>
      </c>
      <c r="Z133" s="31">
        <f t="shared" si="19"/>
        <v>14.5</v>
      </c>
      <c r="AA133" s="30">
        <f t="shared" si="16"/>
        <v>16</v>
      </c>
      <c r="AB133" s="32">
        <f t="shared" si="17"/>
        <v>0.97399999999999998</v>
      </c>
      <c r="AC133" s="33">
        <f t="shared" si="20"/>
        <v>0.97550000000000003</v>
      </c>
      <c r="AD133" s="32">
        <f t="shared" si="18"/>
        <v>0.98</v>
      </c>
      <c r="AE133" s="116"/>
      <c r="AF133" s="70"/>
      <c r="AG133" s="191"/>
      <c r="AH133" s="70"/>
      <c r="AI133" s="126"/>
      <c r="AJ133" s="127"/>
      <c r="AK133" s="126"/>
    </row>
    <row r="134" spans="1:37" s="4" customFormat="1" ht="24.95" customHeight="1">
      <c r="A134" s="355"/>
      <c r="B134" s="345"/>
      <c r="C134" s="345"/>
      <c r="D134" s="350"/>
      <c r="E134" s="345"/>
      <c r="F134" s="184">
        <v>2</v>
      </c>
      <c r="G134" s="146">
        <v>11.5</v>
      </c>
      <c r="H134" s="147">
        <v>1.4</v>
      </c>
      <c r="I134" s="148">
        <v>2.58</v>
      </c>
      <c r="J134" s="134">
        <v>18.96</v>
      </c>
      <c r="K134" s="144">
        <v>34.979999999999997</v>
      </c>
      <c r="L134" s="121">
        <f t="shared" si="26"/>
        <v>0.96</v>
      </c>
      <c r="M134" s="123">
        <f t="shared" si="27"/>
        <v>0.96</v>
      </c>
      <c r="N134" s="345"/>
      <c r="O134" s="345"/>
      <c r="P134" s="347"/>
      <c r="R134" s="203"/>
      <c r="S134" s="204"/>
      <c r="T134" s="22"/>
      <c r="U134" s="22"/>
      <c r="V134" s="22"/>
      <c r="W134" s="22"/>
      <c r="X134" s="118" t="s">
        <v>515</v>
      </c>
      <c r="Y134" s="30">
        <f t="shared" si="15"/>
        <v>10</v>
      </c>
      <c r="Z134" s="31">
        <f t="shared" si="19"/>
        <v>11.5</v>
      </c>
      <c r="AA134" s="30">
        <f t="shared" si="16"/>
        <v>12</v>
      </c>
      <c r="AB134" s="32">
        <f t="shared" si="17"/>
        <v>0.94499999999999995</v>
      </c>
      <c r="AC134" s="33">
        <f t="shared" si="20"/>
        <v>0.96</v>
      </c>
      <c r="AD134" s="32">
        <f t="shared" si="18"/>
        <v>0.96499999999999997</v>
      </c>
      <c r="AE134" s="116"/>
      <c r="AF134" s="70"/>
      <c r="AG134" s="191"/>
      <c r="AH134" s="70"/>
      <c r="AI134" s="126"/>
      <c r="AJ134" s="127"/>
      <c r="AK134" s="126"/>
    </row>
    <row r="135" spans="1:37" s="4" customFormat="1" ht="24.95" customHeight="1">
      <c r="A135" s="183">
        <v>65</v>
      </c>
      <c r="B135" s="184" t="s">
        <v>161</v>
      </c>
      <c r="C135" s="184" t="s">
        <v>166</v>
      </c>
      <c r="D135" s="185" t="s">
        <v>167</v>
      </c>
      <c r="E135" s="184" t="s">
        <v>12</v>
      </c>
      <c r="F135" s="184">
        <v>1</v>
      </c>
      <c r="G135" s="146">
        <v>29.98</v>
      </c>
      <c r="H135" s="147">
        <v>1.77</v>
      </c>
      <c r="I135" s="148">
        <v>1.06</v>
      </c>
      <c r="J135" s="134">
        <v>25.15</v>
      </c>
      <c r="K135" s="144">
        <v>18.46</v>
      </c>
      <c r="L135" s="121">
        <f t="shared" si="26"/>
        <v>0.95305999999999991</v>
      </c>
      <c r="M135" s="123">
        <f t="shared" si="27"/>
        <v>0.95305999999999991</v>
      </c>
      <c r="N135" s="184" t="s">
        <v>478</v>
      </c>
      <c r="O135" s="184" t="s">
        <v>487</v>
      </c>
      <c r="P135" s="188" t="str">
        <f t="shared" ref="P135:P143" si="29">IF(H135&lt;L135,"Replace",IF(I135&lt;M135,"Replace","Comply"))</f>
        <v>Comply</v>
      </c>
      <c r="R135" s="203">
        <v>1</v>
      </c>
      <c r="S135" s="204"/>
      <c r="T135" s="22"/>
      <c r="U135" s="22"/>
      <c r="V135" s="22"/>
      <c r="W135" s="22"/>
      <c r="X135" s="118" t="s">
        <v>515</v>
      </c>
      <c r="Y135" s="30">
        <f t="shared" si="15"/>
        <v>28</v>
      </c>
      <c r="Z135" s="31">
        <f t="shared" si="19"/>
        <v>29.98</v>
      </c>
      <c r="AA135" s="30">
        <f t="shared" si="16"/>
        <v>30</v>
      </c>
      <c r="AB135" s="32">
        <f t="shared" si="17"/>
        <v>0.95899999999999996</v>
      </c>
      <c r="AC135" s="33">
        <f t="shared" si="20"/>
        <v>0.95305999999999991</v>
      </c>
      <c r="AD135" s="32">
        <f t="shared" si="18"/>
        <v>0.95299999999999996</v>
      </c>
      <c r="AE135" s="116"/>
      <c r="AF135" s="70"/>
      <c r="AG135" s="191"/>
      <c r="AH135" s="70"/>
      <c r="AI135" s="126"/>
      <c r="AJ135" s="127"/>
      <c r="AK135" s="126"/>
    </row>
    <row r="136" spans="1:37" s="4" customFormat="1" ht="24.95" customHeight="1">
      <c r="A136" s="183">
        <v>66</v>
      </c>
      <c r="B136" s="184" t="s">
        <v>161</v>
      </c>
      <c r="C136" s="184" t="s">
        <v>168</v>
      </c>
      <c r="D136" s="185" t="s">
        <v>169</v>
      </c>
      <c r="E136" s="184" t="s">
        <v>11</v>
      </c>
      <c r="F136" s="184">
        <v>1</v>
      </c>
      <c r="G136" s="146">
        <v>18.28</v>
      </c>
      <c r="H136" s="147">
        <v>1.66</v>
      </c>
      <c r="I136" s="148">
        <v>4.74</v>
      </c>
      <c r="J136" s="134">
        <v>33.75</v>
      </c>
      <c r="K136" s="144">
        <v>56.32</v>
      </c>
      <c r="L136" s="121">
        <f t="shared" si="26"/>
        <v>0.99070000000000003</v>
      </c>
      <c r="M136" s="123">
        <f t="shared" si="27"/>
        <v>0.99070000000000003</v>
      </c>
      <c r="N136" s="184" t="s">
        <v>478</v>
      </c>
      <c r="O136" s="184" t="s">
        <v>487</v>
      </c>
      <c r="P136" s="188" t="str">
        <f t="shared" si="29"/>
        <v>Comply</v>
      </c>
      <c r="R136" s="203">
        <v>1</v>
      </c>
      <c r="S136" s="204"/>
      <c r="T136" s="22"/>
      <c r="U136" s="22"/>
      <c r="V136" s="22"/>
      <c r="W136" s="22"/>
      <c r="X136" s="118" t="s">
        <v>515</v>
      </c>
      <c r="Y136" s="30">
        <f t="shared" ref="Y136:Y199" si="30">LOOKUP(Z136,$AF$3:$BB$3,$AF$3:$BB$3)</f>
        <v>18</v>
      </c>
      <c r="Z136" s="31">
        <f t="shared" si="19"/>
        <v>18.28</v>
      </c>
      <c r="AA136" s="30">
        <f t="shared" ref="AA136:AA199" si="31">INDEX($AF$3:$BB$3,MATCH(Y136,$AF$3:$BB$3)+1)</f>
        <v>20</v>
      </c>
      <c r="AB136" s="32">
        <f t="shared" ref="AB136:AB199" si="32">LOOKUP(Y136,$AF$3:$BB$3,$AF$4:$BB$4)</f>
        <v>0.99</v>
      </c>
      <c r="AC136" s="33">
        <f t="shared" si="20"/>
        <v>0.99070000000000003</v>
      </c>
      <c r="AD136" s="32">
        <f t="shared" ref="AD136:AD199" si="33">LOOKUP(AA136,$AF$3:$BB$3,$AF$4:$BB$4)</f>
        <v>0.995</v>
      </c>
      <c r="AE136" s="116"/>
      <c r="AF136" s="70"/>
      <c r="AG136" s="191"/>
      <c r="AH136" s="70"/>
      <c r="AI136" s="126"/>
      <c r="AJ136" s="127"/>
      <c r="AK136" s="126"/>
    </row>
    <row r="137" spans="1:37" s="4" customFormat="1" ht="24.95" customHeight="1">
      <c r="A137" s="183">
        <v>67</v>
      </c>
      <c r="B137" s="184" t="s">
        <v>170</v>
      </c>
      <c r="C137" s="184" t="s">
        <v>171</v>
      </c>
      <c r="D137" s="185" t="s">
        <v>172</v>
      </c>
      <c r="E137" s="184" t="s">
        <v>11</v>
      </c>
      <c r="F137" s="184">
        <v>1</v>
      </c>
      <c r="G137" s="146">
        <v>12</v>
      </c>
      <c r="H137" s="147">
        <v>1.4</v>
      </c>
      <c r="I137" s="148">
        <v>2.58</v>
      </c>
      <c r="J137" s="134">
        <v>18.96</v>
      </c>
      <c r="K137" s="144">
        <v>34.979999999999997</v>
      </c>
      <c r="L137" s="121">
        <f t="shared" si="26"/>
        <v>0.96499999999999997</v>
      </c>
      <c r="M137" s="123">
        <f t="shared" si="27"/>
        <v>0.96499999999999997</v>
      </c>
      <c r="N137" s="184" t="s">
        <v>478</v>
      </c>
      <c r="O137" s="184" t="s">
        <v>487</v>
      </c>
      <c r="P137" s="188" t="str">
        <f t="shared" si="29"/>
        <v>Comply</v>
      </c>
      <c r="R137" s="203">
        <v>1</v>
      </c>
      <c r="S137" s="204"/>
      <c r="T137" s="22"/>
      <c r="U137" s="22"/>
      <c r="V137" s="22"/>
      <c r="W137" s="22"/>
      <c r="X137" s="118" t="s">
        <v>515</v>
      </c>
      <c r="Y137" s="30">
        <f t="shared" si="30"/>
        <v>12</v>
      </c>
      <c r="Z137" s="31">
        <f t="shared" si="19"/>
        <v>12</v>
      </c>
      <c r="AA137" s="30">
        <f t="shared" si="31"/>
        <v>14</v>
      </c>
      <c r="AB137" s="32">
        <f t="shared" si="32"/>
        <v>0.96499999999999997</v>
      </c>
      <c r="AC137" s="33">
        <f t="shared" si="20"/>
        <v>0.96499999999999997</v>
      </c>
      <c r="AD137" s="32">
        <f t="shared" si="33"/>
        <v>0.97399999999999998</v>
      </c>
      <c r="AE137" s="116"/>
      <c r="AF137" s="70"/>
      <c r="AG137" s="191"/>
      <c r="AH137" s="70"/>
      <c r="AI137" s="126"/>
      <c r="AJ137" s="127"/>
      <c r="AK137" s="126"/>
    </row>
    <row r="138" spans="1:37" s="4" customFormat="1" ht="24.95" customHeight="1">
      <c r="A138" s="183">
        <v>68</v>
      </c>
      <c r="B138" s="184" t="s">
        <v>170</v>
      </c>
      <c r="C138" s="184" t="s">
        <v>173</v>
      </c>
      <c r="D138" s="185" t="s">
        <v>174</v>
      </c>
      <c r="E138" s="184" t="s">
        <v>11</v>
      </c>
      <c r="F138" s="184">
        <v>1</v>
      </c>
      <c r="G138" s="146">
        <v>11.98</v>
      </c>
      <c r="H138" s="147">
        <v>1.4</v>
      </c>
      <c r="I138" s="148">
        <v>2.58</v>
      </c>
      <c r="J138" s="134">
        <v>18.96</v>
      </c>
      <c r="K138" s="144">
        <v>34.979999999999997</v>
      </c>
      <c r="L138" s="121">
        <f t="shared" si="26"/>
        <v>0.96479999999999999</v>
      </c>
      <c r="M138" s="123">
        <f t="shared" si="27"/>
        <v>0.96479999999999999</v>
      </c>
      <c r="N138" s="184" t="s">
        <v>478</v>
      </c>
      <c r="O138" s="184" t="s">
        <v>487</v>
      </c>
      <c r="P138" s="188" t="str">
        <f t="shared" si="29"/>
        <v>Comply</v>
      </c>
      <c r="R138" s="203">
        <v>1</v>
      </c>
      <c r="S138" s="204"/>
      <c r="T138" s="22"/>
      <c r="U138" s="22"/>
      <c r="V138" s="22"/>
      <c r="W138" s="22"/>
      <c r="X138" s="118" t="s">
        <v>515</v>
      </c>
      <c r="Y138" s="30">
        <f t="shared" si="30"/>
        <v>10</v>
      </c>
      <c r="Z138" s="31">
        <f t="shared" ref="Z138:Z201" si="34">G138</f>
        <v>11.98</v>
      </c>
      <c r="AA138" s="30">
        <f t="shared" si="31"/>
        <v>12</v>
      </c>
      <c r="AB138" s="32">
        <f t="shared" si="32"/>
        <v>0.94499999999999995</v>
      </c>
      <c r="AC138" s="33">
        <f t="shared" ref="AC138:AC201" si="35">((Z138-Y138)/(AA138-Y138))*(AD138-AB138)+AB138</f>
        <v>0.96479999999999999</v>
      </c>
      <c r="AD138" s="32">
        <f t="shared" si="33"/>
        <v>0.96499999999999997</v>
      </c>
      <c r="AE138" s="116"/>
      <c r="AF138" s="70"/>
      <c r="AG138" s="191"/>
      <c r="AH138" s="70"/>
      <c r="AI138" s="126"/>
      <c r="AJ138" s="127"/>
      <c r="AK138" s="126"/>
    </row>
    <row r="139" spans="1:37" s="4" customFormat="1" ht="24.95" customHeight="1">
      <c r="A139" s="183">
        <v>69</v>
      </c>
      <c r="B139" s="184" t="s">
        <v>170</v>
      </c>
      <c r="C139" s="184" t="s">
        <v>175</v>
      </c>
      <c r="D139" s="185" t="s">
        <v>176</v>
      </c>
      <c r="E139" s="184" t="s">
        <v>11</v>
      </c>
      <c r="F139" s="184">
        <v>1</v>
      </c>
      <c r="G139" s="146">
        <v>12</v>
      </c>
      <c r="H139" s="147">
        <v>1.4</v>
      </c>
      <c r="I139" s="148">
        <v>2.58</v>
      </c>
      <c r="J139" s="134">
        <v>18.96</v>
      </c>
      <c r="K139" s="144">
        <v>34.979999999999997</v>
      </c>
      <c r="L139" s="121">
        <f t="shared" si="26"/>
        <v>0.96499999999999997</v>
      </c>
      <c r="M139" s="123">
        <f t="shared" si="27"/>
        <v>0.96499999999999997</v>
      </c>
      <c r="N139" s="184" t="s">
        <v>478</v>
      </c>
      <c r="O139" s="184" t="s">
        <v>487</v>
      </c>
      <c r="P139" s="188" t="str">
        <f t="shared" si="29"/>
        <v>Comply</v>
      </c>
      <c r="R139" s="203">
        <v>1</v>
      </c>
      <c r="S139" s="204"/>
      <c r="T139" s="22"/>
      <c r="U139" s="22"/>
      <c r="V139" s="22"/>
      <c r="W139" s="22"/>
      <c r="X139" s="118" t="s">
        <v>515</v>
      </c>
      <c r="Y139" s="30">
        <f t="shared" si="30"/>
        <v>12</v>
      </c>
      <c r="Z139" s="31">
        <f t="shared" si="34"/>
        <v>12</v>
      </c>
      <c r="AA139" s="30">
        <f t="shared" si="31"/>
        <v>14</v>
      </c>
      <c r="AB139" s="32">
        <f t="shared" si="32"/>
        <v>0.96499999999999997</v>
      </c>
      <c r="AC139" s="33">
        <f t="shared" si="35"/>
        <v>0.96499999999999997</v>
      </c>
      <c r="AD139" s="32">
        <f t="shared" si="33"/>
        <v>0.97399999999999998</v>
      </c>
      <c r="AE139" s="116"/>
      <c r="AF139" s="70"/>
      <c r="AG139" s="191"/>
      <c r="AH139" s="70"/>
      <c r="AI139" s="126"/>
      <c r="AJ139" s="127"/>
      <c r="AK139" s="126"/>
    </row>
    <row r="140" spans="1:37" s="4" customFormat="1" ht="24.95" customHeight="1">
      <c r="A140" s="183">
        <v>70</v>
      </c>
      <c r="B140" s="184" t="s">
        <v>170</v>
      </c>
      <c r="C140" s="184" t="s">
        <v>177</v>
      </c>
      <c r="D140" s="185" t="s">
        <v>178</v>
      </c>
      <c r="E140" s="184" t="s">
        <v>11</v>
      </c>
      <c r="F140" s="184">
        <v>1</v>
      </c>
      <c r="G140" s="146">
        <v>14.48</v>
      </c>
      <c r="H140" s="147">
        <v>1.87</v>
      </c>
      <c r="I140" s="148">
        <v>3.96</v>
      </c>
      <c r="J140" s="134">
        <v>21.66</v>
      </c>
      <c r="K140" s="144">
        <v>45.65</v>
      </c>
      <c r="L140" s="121">
        <f t="shared" si="26"/>
        <v>0.97543999999999997</v>
      </c>
      <c r="M140" s="123">
        <f t="shared" si="27"/>
        <v>0.97543999999999997</v>
      </c>
      <c r="N140" s="184" t="s">
        <v>478</v>
      </c>
      <c r="O140" s="184" t="s">
        <v>487</v>
      </c>
      <c r="P140" s="188" t="str">
        <f t="shared" si="29"/>
        <v>Comply</v>
      </c>
      <c r="R140" s="203">
        <v>1</v>
      </c>
      <c r="S140" s="204"/>
      <c r="T140" s="22"/>
      <c r="U140" s="22"/>
      <c r="V140" s="22"/>
      <c r="W140" s="22"/>
      <c r="X140" s="118" t="s">
        <v>515</v>
      </c>
      <c r="Y140" s="30">
        <f t="shared" si="30"/>
        <v>14</v>
      </c>
      <c r="Z140" s="31">
        <f t="shared" si="34"/>
        <v>14.48</v>
      </c>
      <c r="AA140" s="30">
        <f t="shared" si="31"/>
        <v>16</v>
      </c>
      <c r="AB140" s="32">
        <f t="shared" si="32"/>
        <v>0.97399999999999998</v>
      </c>
      <c r="AC140" s="33">
        <f t="shared" si="35"/>
        <v>0.97543999999999997</v>
      </c>
      <c r="AD140" s="32">
        <f t="shared" si="33"/>
        <v>0.98</v>
      </c>
      <c r="AE140" s="116"/>
      <c r="AF140" s="70"/>
      <c r="AG140" s="191"/>
      <c r="AH140" s="70"/>
      <c r="AI140" s="126"/>
      <c r="AJ140" s="127"/>
      <c r="AK140" s="126"/>
    </row>
    <row r="141" spans="1:37" s="4" customFormat="1" ht="24.95" customHeight="1">
      <c r="A141" s="183">
        <v>71</v>
      </c>
      <c r="B141" s="184" t="s">
        <v>170</v>
      </c>
      <c r="C141" s="184" t="s">
        <v>179</v>
      </c>
      <c r="D141" s="185" t="s">
        <v>180</v>
      </c>
      <c r="E141" s="184" t="s">
        <v>11</v>
      </c>
      <c r="F141" s="184">
        <v>1</v>
      </c>
      <c r="G141" s="146">
        <v>18.14</v>
      </c>
      <c r="H141" s="147">
        <v>1.66</v>
      </c>
      <c r="I141" s="148">
        <v>4.74</v>
      </c>
      <c r="J141" s="134">
        <v>33.75</v>
      </c>
      <c r="K141" s="144">
        <v>46.32</v>
      </c>
      <c r="L141" s="121">
        <f t="shared" si="26"/>
        <v>0.99034999999999995</v>
      </c>
      <c r="M141" s="123">
        <f t="shared" si="27"/>
        <v>0.99034999999999995</v>
      </c>
      <c r="N141" s="184" t="s">
        <v>478</v>
      </c>
      <c r="O141" s="184" t="s">
        <v>487</v>
      </c>
      <c r="P141" s="188" t="str">
        <f t="shared" si="29"/>
        <v>Comply</v>
      </c>
      <c r="R141" s="203">
        <v>1</v>
      </c>
      <c r="S141" s="204"/>
      <c r="T141" s="22"/>
      <c r="U141" s="22"/>
      <c r="V141" s="22"/>
      <c r="W141" s="22"/>
      <c r="X141" s="118" t="s">
        <v>515</v>
      </c>
      <c r="Y141" s="30">
        <f t="shared" si="30"/>
        <v>18</v>
      </c>
      <c r="Z141" s="31">
        <f t="shared" si="34"/>
        <v>18.14</v>
      </c>
      <c r="AA141" s="30">
        <f t="shared" si="31"/>
        <v>20</v>
      </c>
      <c r="AB141" s="32">
        <f t="shared" si="32"/>
        <v>0.99</v>
      </c>
      <c r="AC141" s="33">
        <f t="shared" si="35"/>
        <v>0.99034999999999995</v>
      </c>
      <c r="AD141" s="32">
        <f t="shared" si="33"/>
        <v>0.995</v>
      </c>
      <c r="AE141" s="116"/>
      <c r="AF141" s="70"/>
      <c r="AG141" s="191"/>
      <c r="AH141" s="70"/>
      <c r="AI141" s="126"/>
      <c r="AJ141" s="127"/>
      <c r="AK141" s="126"/>
    </row>
    <row r="142" spans="1:37" s="4" customFormat="1" ht="24.95" customHeight="1">
      <c r="A142" s="183">
        <v>72</v>
      </c>
      <c r="B142" s="184" t="s">
        <v>170</v>
      </c>
      <c r="C142" s="184" t="s">
        <v>181</v>
      </c>
      <c r="D142" s="185" t="s">
        <v>182</v>
      </c>
      <c r="E142" s="184" t="s">
        <v>11</v>
      </c>
      <c r="F142" s="184">
        <v>1</v>
      </c>
      <c r="G142" s="146">
        <v>18.09</v>
      </c>
      <c r="H142" s="147">
        <v>1.66</v>
      </c>
      <c r="I142" s="148">
        <v>4.74</v>
      </c>
      <c r="J142" s="134">
        <v>33.75</v>
      </c>
      <c r="K142" s="144">
        <v>56.32</v>
      </c>
      <c r="L142" s="121">
        <f t="shared" si="26"/>
        <v>0.99022500000000002</v>
      </c>
      <c r="M142" s="123">
        <f t="shared" si="27"/>
        <v>0.99022500000000002</v>
      </c>
      <c r="N142" s="184" t="s">
        <v>478</v>
      </c>
      <c r="O142" s="184" t="s">
        <v>487</v>
      </c>
      <c r="P142" s="188" t="str">
        <f t="shared" si="29"/>
        <v>Comply</v>
      </c>
      <c r="R142" s="203">
        <v>1</v>
      </c>
      <c r="S142" s="204"/>
      <c r="T142" s="22"/>
      <c r="U142" s="22"/>
      <c r="V142" s="22"/>
      <c r="W142" s="22"/>
      <c r="X142" s="118" t="s">
        <v>515</v>
      </c>
      <c r="Y142" s="30">
        <f t="shared" si="30"/>
        <v>18</v>
      </c>
      <c r="Z142" s="31">
        <f t="shared" si="34"/>
        <v>18.09</v>
      </c>
      <c r="AA142" s="30">
        <f t="shared" si="31"/>
        <v>20</v>
      </c>
      <c r="AB142" s="32">
        <f t="shared" si="32"/>
        <v>0.99</v>
      </c>
      <c r="AC142" s="33">
        <f t="shared" si="35"/>
        <v>0.99022500000000002</v>
      </c>
      <c r="AD142" s="32">
        <f t="shared" si="33"/>
        <v>0.995</v>
      </c>
      <c r="AE142" s="116"/>
      <c r="AF142" s="70"/>
      <c r="AG142" s="191"/>
      <c r="AH142" s="70"/>
      <c r="AI142" s="126"/>
      <c r="AJ142" s="127"/>
      <c r="AK142" s="126"/>
    </row>
    <row r="143" spans="1:37" s="4" customFormat="1" ht="24.95" customHeight="1">
      <c r="A143" s="183">
        <v>73</v>
      </c>
      <c r="B143" s="184" t="s">
        <v>170</v>
      </c>
      <c r="C143" s="184" t="s">
        <v>183</v>
      </c>
      <c r="D143" s="185" t="s">
        <v>184</v>
      </c>
      <c r="E143" s="184" t="s">
        <v>11</v>
      </c>
      <c r="F143" s="184">
        <v>1</v>
      </c>
      <c r="G143" s="146">
        <v>18.23</v>
      </c>
      <c r="H143" s="147">
        <v>1.66</v>
      </c>
      <c r="I143" s="148">
        <v>4.74</v>
      </c>
      <c r="J143" s="134">
        <v>33.75</v>
      </c>
      <c r="K143" s="144">
        <v>56.32</v>
      </c>
      <c r="L143" s="121">
        <f t="shared" si="26"/>
        <v>0.99057499999999998</v>
      </c>
      <c r="M143" s="123">
        <f t="shared" si="27"/>
        <v>0.99057499999999998</v>
      </c>
      <c r="N143" s="184" t="s">
        <v>478</v>
      </c>
      <c r="O143" s="184" t="s">
        <v>487</v>
      </c>
      <c r="P143" s="188" t="str">
        <f t="shared" si="29"/>
        <v>Comply</v>
      </c>
      <c r="R143" s="203">
        <v>1</v>
      </c>
      <c r="S143" s="204"/>
      <c r="T143" s="22"/>
      <c r="U143" s="22"/>
      <c r="V143" s="22"/>
      <c r="W143" s="22"/>
      <c r="X143" s="118" t="s">
        <v>515</v>
      </c>
      <c r="Y143" s="30">
        <f t="shared" si="30"/>
        <v>18</v>
      </c>
      <c r="Z143" s="31">
        <f t="shared" si="34"/>
        <v>18.23</v>
      </c>
      <c r="AA143" s="30">
        <f t="shared" si="31"/>
        <v>20</v>
      </c>
      <c r="AB143" s="32">
        <f t="shared" si="32"/>
        <v>0.99</v>
      </c>
      <c r="AC143" s="33">
        <f t="shared" si="35"/>
        <v>0.99057499999999998</v>
      </c>
      <c r="AD143" s="32">
        <f t="shared" si="33"/>
        <v>0.995</v>
      </c>
      <c r="AE143" s="116"/>
      <c r="AF143" s="70"/>
      <c r="AG143" s="191"/>
      <c r="AH143" s="70"/>
      <c r="AI143" s="126"/>
      <c r="AJ143" s="127"/>
      <c r="AK143" s="126"/>
    </row>
    <row r="144" spans="1:37" s="4" customFormat="1" ht="21.95" customHeight="1">
      <c r="A144" s="356">
        <v>74</v>
      </c>
      <c r="B144" s="347" t="s">
        <v>170</v>
      </c>
      <c r="C144" s="347" t="s">
        <v>185</v>
      </c>
      <c r="D144" s="354" t="s">
        <v>186</v>
      </c>
      <c r="E144" s="347" t="s">
        <v>19</v>
      </c>
      <c r="F144" s="249">
        <v>1</v>
      </c>
      <c r="G144" s="150">
        <v>7.32</v>
      </c>
      <c r="H144" s="258">
        <v>2.79</v>
      </c>
      <c r="I144" s="259">
        <v>3.27</v>
      </c>
      <c r="J144" s="252">
        <v>59.24</v>
      </c>
      <c r="K144" s="253">
        <v>73.099999999999994</v>
      </c>
      <c r="L144" s="121">
        <f t="shared" si="26"/>
        <v>0.92868000000000006</v>
      </c>
      <c r="M144" s="123">
        <f t="shared" si="27"/>
        <v>0.92868000000000006</v>
      </c>
      <c r="N144" s="347" t="s">
        <v>478</v>
      </c>
      <c r="O144" s="347" t="s">
        <v>487</v>
      </c>
      <c r="P144" s="376" t="s">
        <v>524</v>
      </c>
      <c r="R144" s="203"/>
      <c r="S144" s="204"/>
      <c r="T144" s="22"/>
      <c r="U144" s="22"/>
      <c r="V144" s="22"/>
      <c r="W144" s="22"/>
      <c r="X144" s="118" t="s">
        <v>515</v>
      </c>
      <c r="Y144" s="30">
        <f t="shared" si="30"/>
        <v>6</v>
      </c>
      <c r="Z144" s="31">
        <f t="shared" si="34"/>
        <v>7.32</v>
      </c>
      <c r="AA144" s="30">
        <f t="shared" si="31"/>
        <v>8</v>
      </c>
      <c r="AB144" s="32">
        <f t="shared" si="32"/>
        <v>0.93</v>
      </c>
      <c r="AC144" s="33">
        <f t="shared" si="35"/>
        <v>0.92868000000000006</v>
      </c>
      <c r="AD144" s="32">
        <f t="shared" si="33"/>
        <v>0.92800000000000005</v>
      </c>
      <c r="AE144" s="116"/>
      <c r="AF144" s="70"/>
      <c r="AG144" s="191"/>
      <c r="AH144" s="70"/>
      <c r="AI144" s="126"/>
      <c r="AJ144" s="127"/>
      <c r="AK144" s="126"/>
    </row>
    <row r="145" spans="1:37" s="4" customFormat="1" ht="21.95" customHeight="1">
      <c r="A145" s="355"/>
      <c r="B145" s="345"/>
      <c r="C145" s="345"/>
      <c r="D145" s="350"/>
      <c r="E145" s="345"/>
      <c r="F145" s="184">
        <v>2</v>
      </c>
      <c r="G145" s="146">
        <v>17.68</v>
      </c>
      <c r="H145" s="147">
        <v>1.62</v>
      </c>
      <c r="I145" s="148">
        <v>1.69</v>
      </c>
      <c r="J145" s="134">
        <v>18.309999999999999</v>
      </c>
      <c r="K145" s="144">
        <v>19.989999999999998</v>
      </c>
      <c r="L145" s="121">
        <f t="shared" si="26"/>
        <v>0.98839999999999995</v>
      </c>
      <c r="M145" s="123">
        <f t="shared" si="27"/>
        <v>0.98839999999999995</v>
      </c>
      <c r="N145" s="345"/>
      <c r="O145" s="345"/>
      <c r="P145" s="376"/>
      <c r="R145" s="203">
        <v>1</v>
      </c>
      <c r="S145" s="204"/>
      <c r="T145" s="22"/>
      <c r="U145" s="22"/>
      <c r="V145" s="22"/>
      <c r="W145" s="22"/>
      <c r="X145" s="118" t="s">
        <v>515</v>
      </c>
      <c r="Y145" s="30">
        <f t="shared" si="30"/>
        <v>16</v>
      </c>
      <c r="Z145" s="31">
        <f t="shared" si="34"/>
        <v>17.68</v>
      </c>
      <c r="AA145" s="30">
        <f t="shared" si="31"/>
        <v>18</v>
      </c>
      <c r="AB145" s="32">
        <f t="shared" si="32"/>
        <v>0.98</v>
      </c>
      <c r="AC145" s="33">
        <f t="shared" si="35"/>
        <v>0.98839999999999995</v>
      </c>
      <c r="AD145" s="32">
        <f t="shared" si="33"/>
        <v>0.99</v>
      </c>
      <c r="AE145" s="116"/>
      <c r="AF145" s="70"/>
      <c r="AG145" s="191"/>
      <c r="AH145" s="70"/>
      <c r="AI145" s="126"/>
      <c r="AJ145" s="127"/>
      <c r="AK145" s="126"/>
    </row>
    <row r="146" spans="1:37" s="4" customFormat="1" ht="21.95" customHeight="1">
      <c r="A146" s="355"/>
      <c r="B146" s="345"/>
      <c r="C146" s="345"/>
      <c r="D146" s="350"/>
      <c r="E146" s="345"/>
      <c r="F146" s="184">
        <v>3</v>
      </c>
      <c r="G146" s="146">
        <v>7.32</v>
      </c>
      <c r="H146" s="147">
        <v>2.79</v>
      </c>
      <c r="I146" s="148">
        <v>3.27</v>
      </c>
      <c r="J146" s="134">
        <v>59.24</v>
      </c>
      <c r="K146" s="144">
        <v>73.099999999999994</v>
      </c>
      <c r="L146" s="121">
        <f t="shared" si="26"/>
        <v>0.92868000000000006</v>
      </c>
      <c r="M146" s="123">
        <f t="shared" si="27"/>
        <v>0.92868000000000006</v>
      </c>
      <c r="N146" s="345"/>
      <c r="O146" s="345"/>
      <c r="P146" s="347"/>
      <c r="R146" s="203"/>
      <c r="S146" s="204"/>
      <c r="T146" s="22"/>
      <c r="U146" s="22"/>
      <c r="V146" s="22"/>
      <c r="W146" s="22"/>
      <c r="X146" s="118" t="s">
        <v>515</v>
      </c>
      <c r="Y146" s="30">
        <f t="shared" si="30"/>
        <v>6</v>
      </c>
      <c r="Z146" s="31">
        <f t="shared" si="34"/>
        <v>7.32</v>
      </c>
      <c r="AA146" s="30">
        <f t="shared" si="31"/>
        <v>8</v>
      </c>
      <c r="AB146" s="32">
        <f t="shared" si="32"/>
        <v>0.93</v>
      </c>
      <c r="AC146" s="33">
        <f t="shared" si="35"/>
        <v>0.92868000000000006</v>
      </c>
      <c r="AD146" s="32">
        <f t="shared" si="33"/>
        <v>0.92800000000000005</v>
      </c>
      <c r="AE146" s="116"/>
      <c r="AF146" s="70"/>
      <c r="AG146" s="191"/>
      <c r="AH146" s="70"/>
      <c r="AI146" s="126"/>
      <c r="AJ146" s="127"/>
      <c r="AK146" s="126"/>
    </row>
    <row r="147" spans="1:37" s="4" customFormat="1" ht="21.95" customHeight="1">
      <c r="A147" s="183">
        <v>75</v>
      </c>
      <c r="B147" s="184" t="s">
        <v>170</v>
      </c>
      <c r="C147" s="184" t="s">
        <v>187</v>
      </c>
      <c r="D147" s="185" t="s">
        <v>188</v>
      </c>
      <c r="E147" s="184" t="s">
        <v>20</v>
      </c>
      <c r="F147" s="184">
        <v>1</v>
      </c>
      <c r="G147" s="146">
        <v>43.7</v>
      </c>
      <c r="H147" s="147">
        <v>0.65</v>
      </c>
      <c r="I147" s="148" t="s">
        <v>14</v>
      </c>
      <c r="J147" s="134">
        <v>11.69</v>
      </c>
      <c r="K147" s="144" t="s">
        <v>14</v>
      </c>
      <c r="L147" s="121">
        <f t="shared" si="26"/>
        <v>0.9160600000000001</v>
      </c>
      <c r="M147" s="123">
        <f t="shared" si="27"/>
        <v>0.9160600000000001</v>
      </c>
      <c r="N147" s="184" t="s">
        <v>478</v>
      </c>
      <c r="O147" s="184" t="s">
        <v>487</v>
      </c>
      <c r="P147" s="295" t="str">
        <f t="shared" ref="P147" si="36">IF(H147&lt;L147,"Replace",IF(I147&lt;M147,"Replace","Comply"))</f>
        <v>Replace</v>
      </c>
      <c r="R147" s="203"/>
      <c r="S147" s="204">
        <v>1</v>
      </c>
      <c r="T147" s="22"/>
      <c r="U147" s="22"/>
      <c r="V147" s="22"/>
      <c r="W147" s="22"/>
      <c r="X147" s="118" t="s">
        <v>515</v>
      </c>
      <c r="Y147" s="30">
        <f t="shared" si="30"/>
        <v>40</v>
      </c>
      <c r="Z147" s="31">
        <f t="shared" si="34"/>
        <v>43.7</v>
      </c>
      <c r="AA147" s="30">
        <f t="shared" si="31"/>
        <v>45</v>
      </c>
      <c r="AB147" s="32">
        <f t="shared" si="32"/>
        <v>0.90200000000000002</v>
      </c>
      <c r="AC147" s="33">
        <f t="shared" si="35"/>
        <v>0.9160600000000001</v>
      </c>
      <c r="AD147" s="32">
        <f t="shared" si="33"/>
        <v>0.92100000000000004</v>
      </c>
      <c r="AE147" s="116"/>
      <c r="AF147" s="70"/>
      <c r="AG147" s="191"/>
      <c r="AH147" s="70"/>
      <c r="AI147" s="126"/>
      <c r="AJ147" s="127"/>
      <c r="AK147" s="126"/>
    </row>
    <row r="148" spans="1:37" s="4" customFormat="1" ht="21.95" customHeight="1">
      <c r="A148" s="355">
        <v>76</v>
      </c>
      <c r="B148" s="345" t="s">
        <v>170</v>
      </c>
      <c r="C148" s="345" t="s">
        <v>189</v>
      </c>
      <c r="D148" s="350" t="s">
        <v>190</v>
      </c>
      <c r="E148" s="345" t="s">
        <v>191</v>
      </c>
      <c r="F148" s="184">
        <v>1</v>
      </c>
      <c r="G148" s="146">
        <v>60.88</v>
      </c>
      <c r="H148" s="147">
        <v>0.54</v>
      </c>
      <c r="I148" s="148" t="s">
        <v>14</v>
      </c>
      <c r="J148" s="134">
        <v>9.2799999999999994</v>
      </c>
      <c r="K148" s="144" t="s">
        <v>14</v>
      </c>
      <c r="L148" s="121">
        <f t="shared" si="26"/>
        <v>0.94399999999999995</v>
      </c>
      <c r="M148" s="123">
        <f t="shared" si="27"/>
        <v>0.94399999999999995</v>
      </c>
      <c r="N148" s="345" t="s">
        <v>478</v>
      </c>
      <c r="O148" s="345" t="s">
        <v>487</v>
      </c>
      <c r="P148" s="387" t="s">
        <v>528</v>
      </c>
      <c r="R148" s="203"/>
      <c r="S148" s="204"/>
      <c r="T148" s="22"/>
      <c r="U148" s="22"/>
      <c r="V148" s="22"/>
      <c r="W148" s="22"/>
      <c r="X148" s="118" t="s">
        <v>515</v>
      </c>
      <c r="Y148" s="30">
        <f t="shared" si="30"/>
        <v>50</v>
      </c>
      <c r="Z148" s="31">
        <f t="shared" si="34"/>
        <v>60.88</v>
      </c>
      <c r="AA148" s="30">
        <f t="shared" si="31"/>
        <v>150</v>
      </c>
      <c r="AB148" s="32">
        <f t="shared" si="32"/>
        <v>0.94399999999999995</v>
      </c>
      <c r="AC148" s="33">
        <f t="shared" si="35"/>
        <v>0.94399999999999995</v>
      </c>
      <c r="AD148" s="32">
        <f t="shared" si="33"/>
        <v>0.94399999999999995</v>
      </c>
      <c r="AE148" s="116"/>
      <c r="AF148" s="70"/>
      <c r="AG148" s="191"/>
      <c r="AH148" s="70"/>
      <c r="AI148" s="126"/>
      <c r="AJ148" s="127"/>
      <c r="AK148" s="126"/>
    </row>
    <row r="149" spans="1:37" s="4" customFormat="1" ht="21.95" customHeight="1">
      <c r="A149" s="355"/>
      <c r="B149" s="345"/>
      <c r="C149" s="345"/>
      <c r="D149" s="350"/>
      <c r="E149" s="345"/>
      <c r="F149" s="184">
        <v>2</v>
      </c>
      <c r="G149" s="146">
        <v>48.73</v>
      </c>
      <c r="H149" s="147">
        <v>0.51</v>
      </c>
      <c r="I149" s="148" t="s">
        <v>14</v>
      </c>
      <c r="J149" s="134">
        <v>9.1</v>
      </c>
      <c r="K149" s="144" t="s">
        <v>14</v>
      </c>
      <c r="L149" s="121">
        <f t="shared" si="26"/>
        <v>0.93815799999999994</v>
      </c>
      <c r="M149" s="123">
        <f t="shared" si="27"/>
        <v>0.93815799999999994</v>
      </c>
      <c r="N149" s="345"/>
      <c r="O149" s="345"/>
      <c r="P149" s="388"/>
      <c r="R149" s="203"/>
      <c r="S149" s="204">
        <v>1</v>
      </c>
      <c r="T149" s="22"/>
      <c r="U149" s="22"/>
      <c r="V149" s="22"/>
      <c r="W149" s="22"/>
      <c r="X149" s="118" t="s">
        <v>515</v>
      </c>
      <c r="Y149" s="30">
        <f t="shared" si="30"/>
        <v>45</v>
      </c>
      <c r="Z149" s="31">
        <f t="shared" si="34"/>
        <v>48.73</v>
      </c>
      <c r="AA149" s="30">
        <f t="shared" si="31"/>
        <v>50</v>
      </c>
      <c r="AB149" s="32">
        <f t="shared" si="32"/>
        <v>0.92100000000000004</v>
      </c>
      <c r="AC149" s="33">
        <f t="shared" si="35"/>
        <v>0.93815799999999994</v>
      </c>
      <c r="AD149" s="32">
        <f t="shared" si="33"/>
        <v>0.94399999999999995</v>
      </c>
      <c r="AE149" s="116"/>
      <c r="AF149" s="70"/>
      <c r="AG149" s="191"/>
      <c r="AH149" s="70"/>
      <c r="AI149" s="126"/>
      <c r="AJ149" s="127"/>
      <c r="AK149" s="126"/>
    </row>
    <row r="150" spans="1:37" s="4" customFormat="1" ht="21.95" customHeight="1">
      <c r="A150" s="355"/>
      <c r="B150" s="345"/>
      <c r="C150" s="345"/>
      <c r="D150" s="350"/>
      <c r="E150" s="345"/>
      <c r="F150" s="184">
        <v>3</v>
      </c>
      <c r="G150" s="146">
        <v>7.5</v>
      </c>
      <c r="H150" s="147">
        <v>1.58</v>
      </c>
      <c r="I150" s="148">
        <v>3.02</v>
      </c>
      <c r="J150" s="134">
        <v>39.57</v>
      </c>
      <c r="K150" s="144">
        <v>81.67</v>
      </c>
      <c r="L150" s="121">
        <f t="shared" si="26"/>
        <v>0.9285000000000001</v>
      </c>
      <c r="M150" s="123">
        <f t="shared" si="27"/>
        <v>0.9285000000000001</v>
      </c>
      <c r="N150" s="345"/>
      <c r="O150" s="345"/>
      <c r="P150" s="389"/>
      <c r="R150" s="203"/>
      <c r="S150" s="204"/>
      <c r="T150" s="22"/>
      <c r="U150" s="22"/>
      <c r="V150" s="22"/>
      <c r="W150" s="22"/>
      <c r="X150" s="118" t="s">
        <v>515</v>
      </c>
      <c r="Y150" s="30">
        <f t="shared" si="30"/>
        <v>6</v>
      </c>
      <c r="Z150" s="31">
        <f t="shared" si="34"/>
        <v>7.5</v>
      </c>
      <c r="AA150" s="30">
        <f t="shared" si="31"/>
        <v>8</v>
      </c>
      <c r="AB150" s="32">
        <f t="shared" si="32"/>
        <v>0.93</v>
      </c>
      <c r="AC150" s="33">
        <f t="shared" si="35"/>
        <v>0.9285000000000001</v>
      </c>
      <c r="AD150" s="32">
        <f t="shared" si="33"/>
        <v>0.92800000000000005</v>
      </c>
      <c r="AE150" s="116"/>
      <c r="AF150" s="70"/>
      <c r="AG150" s="191"/>
      <c r="AH150" s="70"/>
      <c r="AI150" s="126"/>
      <c r="AJ150" s="127"/>
      <c r="AK150" s="126"/>
    </row>
    <row r="151" spans="1:37" s="4" customFormat="1" ht="21.95" customHeight="1">
      <c r="A151" s="183"/>
      <c r="B151" s="184"/>
      <c r="C151" s="184"/>
      <c r="D151" s="185"/>
      <c r="E151" s="184"/>
      <c r="F151" s="184"/>
      <c r="G151" s="146"/>
      <c r="H151" s="147"/>
      <c r="I151" s="148"/>
      <c r="J151" s="134"/>
      <c r="K151" s="144"/>
      <c r="L151" s="121"/>
      <c r="M151" s="123"/>
      <c r="N151" s="184"/>
      <c r="O151" s="184"/>
      <c r="P151" s="312"/>
      <c r="R151" s="203"/>
      <c r="S151" s="204"/>
      <c r="T151" s="22"/>
      <c r="U151" s="22"/>
      <c r="V151" s="22"/>
      <c r="W151" s="22"/>
      <c r="X151" s="118" t="s">
        <v>515</v>
      </c>
      <c r="Y151" s="30" t="e">
        <f t="shared" si="30"/>
        <v>#N/A</v>
      </c>
      <c r="Z151" s="31">
        <f t="shared" si="34"/>
        <v>0</v>
      </c>
      <c r="AA151" s="30" t="e">
        <f t="shared" si="31"/>
        <v>#N/A</v>
      </c>
      <c r="AB151" s="32" t="e">
        <f t="shared" si="32"/>
        <v>#N/A</v>
      </c>
      <c r="AC151" s="33" t="e">
        <f t="shared" si="35"/>
        <v>#N/A</v>
      </c>
      <c r="AD151" s="32" t="e">
        <f t="shared" si="33"/>
        <v>#N/A</v>
      </c>
      <c r="AE151" s="116"/>
      <c r="AF151" s="70"/>
      <c r="AG151" s="191"/>
      <c r="AH151" s="70"/>
      <c r="AI151" s="126"/>
      <c r="AJ151" s="127"/>
      <c r="AK151" s="126"/>
    </row>
    <row r="152" spans="1:37" s="4" customFormat="1" ht="21.95" customHeight="1">
      <c r="A152" s="355">
        <v>77</v>
      </c>
      <c r="B152" s="345" t="s">
        <v>170</v>
      </c>
      <c r="C152" s="345" t="s">
        <v>192</v>
      </c>
      <c r="D152" s="350" t="s">
        <v>193</v>
      </c>
      <c r="E152" s="345" t="s">
        <v>194</v>
      </c>
      <c r="F152" s="184">
        <v>1</v>
      </c>
      <c r="G152" s="146">
        <v>5.85</v>
      </c>
      <c r="H152" s="147">
        <v>1.27</v>
      </c>
      <c r="I152" s="148">
        <v>1.94</v>
      </c>
      <c r="J152" s="134">
        <v>26.39</v>
      </c>
      <c r="K152" s="144">
        <v>63.27</v>
      </c>
      <c r="L152" s="121">
        <f t="shared" ref="L152:L162" si="37">AC152</f>
        <v>0.93112500000000009</v>
      </c>
      <c r="M152" s="123">
        <f t="shared" ref="M152:M162" si="38">AC152</f>
        <v>0.93112500000000009</v>
      </c>
      <c r="N152" s="345" t="s">
        <v>478</v>
      </c>
      <c r="O152" s="345" t="s">
        <v>487</v>
      </c>
      <c r="P152" s="387" t="s">
        <v>528</v>
      </c>
      <c r="R152" s="203"/>
      <c r="S152" s="204"/>
      <c r="T152" s="22"/>
      <c r="U152" s="22"/>
      <c r="V152" s="22"/>
      <c r="W152" s="22"/>
      <c r="X152" s="118" t="s">
        <v>515</v>
      </c>
      <c r="Y152" s="30">
        <f t="shared" si="30"/>
        <v>4</v>
      </c>
      <c r="Z152" s="31">
        <f t="shared" si="34"/>
        <v>5.85</v>
      </c>
      <c r="AA152" s="30">
        <f t="shared" si="31"/>
        <v>6</v>
      </c>
      <c r="AB152" s="32">
        <f t="shared" si="32"/>
        <v>0.94499999999999995</v>
      </c>
      <c r="AC152" s="33">
        <f t="shared" si="35"/>
        <v>0.93112500000000009</v>
      </c>
      <c r="AD152" s="32">
        <f t="shared" si="33"/>
        <v>0.93</v>
      </c>
      <c r="AE152" s="116"/>
      <c r="AF152" s="70"/>
      <c r="AG152" s="191"/>
      <c r="AH152" s="70"/>
      <c r="AI152" s="126"/>
      <c r="AJ152" s="127"/>
      <c r="AK152" s="126"/>
    </row>
    <row r="153" spans="1:37" s="4" customFormat="1" ht="21.95" customHeight="1">
      <c r="A153" s="355"/>
      <c r="B153" s="345"/>
      <c r="C153" s="345"/>
      <c r="D153" s="350"/>
      <c r="E153" s="345"/>
      <c r="F153" s="184">
        <v>2</v>
      </c>
      <c r="G153" s="146">
        <v>21.34</v>
      </c>
      <c r="H153" s="147">
        <v>1.5</v>
      </c>
      <c r="I153" s="151">
        <v>5.16</v>
      </c>
      <c r="J153" s="134">
        <v>18.649999999999999</v>
      </c>
      <c r="K153" s="144">
        <v>64.349999999999994</v>
      </c>
      <c r="L153" s="121">
        <f t="shared" si="37"/>
        <v>0.98494999999999999</v>
      </c>
      <c r="M153" s="123">
        <f t="shared" si="38"/>
        <v>0.98494999999999999</v>
      </c>
      <c r="N153" s="345"/>
      <c r="O153" s="345"/>
      <c r="P153" s="388"/>
      <c r="R153" s="203"/>
      <c r="S153" s="204"/>
      <c r="T153" s="22"/>
      <c r="U153" s="22"/>
      <c r="V153" s="22"/>
      <c r="W153" s="22"/>
      <c r="X153" s="118" t="s">
        <v>515</v>
      </c>
      <c r="Y153" s="30">
        <f t="shared" si="30"/>
        <v>20</v>
      </c>
      <c r="Z153" s="31">
        <f t="shared" si="34"/>
        <v>21.34</v>
      </c>
      <c r="AA153" s="30">
        <f t="shared" si="31"/>
        <v>22</v>
      </c>
      <c r="AB153" s="32">
        <f t="shared" si="32"/>
        <v>0.995</v>
      </c>
      <c r="AC153" s="33">
        <f t="shared" si="35"/>
        <v>0.98494999999999999</v>
      </c>
      <c r="AD153" s="32">
        <f t="shared" si="33"/>
        <v>0.98</v>
      </c>
      <c r="AE153" s="116"/>
      <c r="AF153" s="70"/>
      <c r="AG153" s="191"/>
      <c r="AH153" s="70"/>
      <c r="AI153" s="126"/>
      <c r="AJ153" s="127"/>
      <c r="AK153" s="126"/>
    </row>
    <row r="154" spans="1:37" s="4" customFormat="1" ht="21.95" customHeight="1">
      <c r="A154" s="355"/>
      <c r="B154" s="345"/>
      <c r="C154" s="345"/>
      <c r="D154" s="350"/>
      <c r="E154" s="345"/>
      <c r="F154" s="184">
        <v>3</v>
      </c>
      <c r="G154" s="146">
        <v>43.2</v>
      </c>
      <c r="H154" s="147">
        <v>0.65</v>
      </c>
      <c r="I154" s="148" t="s">
        <v>14</v>
      </c>
      <c r="J154" s="134">
        <v>11.69</v>
      </c>
      <c r="K154" s="144" t="s">
        <v>14</v>
      </c>
      <c r="L154" s="121">
        <f t="shared" si="37"/>
        <v>0.91416000000000008</v>
      </c>
      <c r="M154" s="123">
        <f t="shared" si="38"/>
        <v>0.91416000000000008</v>
      </c>
      <c r="N154" s="345"/>
      <c r="O154" s="345"/>
      <c r="P154" s="388"/>
      <c r="R154" s="203"/>
      <c r="S154" s="204">
        <v>1</v>
      </c>
      <c r="T154" s="22"/>
      <c r="U154" s="22"/>
      <c r="V154" s="22"/>
      <c r="W154" s="22"/>
      <c r="X154" s="118" t="s">
        <v>515</v>
      </c>
      <c r="Y154" s="30">
        <f t="shared" si="30"/>
        <v>40</v>
      </c>
      <c r="Z154" s="31">
        <f t="shared" si="34"/>
        <v>43.2</v>
      </c>
      <c r="AA154" s="30">
        <f t="shared" si="31"/>
        <v>45</v>
      </c>
      <c r="AB154" s="32">
        <f t="shared" si="32"/>
        <v>0.90200000000000002</v>
      </c>
      <c r="AC154" s="33">
        <f t="shared" si="35"/>
        <v>0.91416000000000008</v>
      </c>
      <c r="AD154" s="32">
        <f t="shared" si="33"/>
        <v>0.92100000000000004</v>
      </c>
      <c r="AE154" s="116"/>
      <c r="AF154" s="70"/>
      <c r="AG154" s="191"/>
      <c r="AH154" s="70"/>
      <c r="AI154" s="126"/>
      <c r="AJ154" s="127"/>
      <c r="AK154" s="126"/>
    </row>
    <row r="155" spans="1:37" s="4" customFormat="1" ht="21.95" customHeight="1">
      <c r="A155" s="355"/>
      <c r="B155" s="345"/>
      <c r="C155" s="345"/>
      <c r="D155" s="350"/>
      <c r="E155" s="345"/>
      <c r="F155" s="184">
        <v>4</v>
      </c>
      <c r="G155" s="146">
        <v>15.24</v>
      </c>
      <c r="H155" s="147">
        <v>2.86</v>
      </c>
      <c r="I155" s="151">
        <v>6.27</v>
      </c>
      <c r="J155" s="134">
        <v>44.36</v>
      </c>
      <c r="K155" s="144">
        <v>97.29</v>
      </c>
      <c r="L155" s="121">
        <f t="shared" si="37"/>
        <v>0.97772000000000003</v>
      </c>
      <c r="M155" s="123">
        <f t="shared" si="38"/>
        <v>0.97772000000000003</v>
      </c>
      <c r="N155" s="345"/>
      <c r="O155" s="345"/>
      <c r="P155" s="388"/>
      <c r="R155" s="203"/>
      <c r="S155" s="204"/>
      <c r="T155" s="22"/>
      <c r="U155" s="22"/>
      <c r="V155" s="22"/>
      <c r="W155" s="22"/>
      <c r="X155" s="118" t="s">
        <v>515</v>
      </c>
      <c r="Y155" s="30">
        <f t="shared" si="30"/>
        <v>14</v>
      </c>
      <c r="Z155" s="31">
        <f t="shared" si="34"/>
        <v>15.24</v>
      </c>
      <c r="AA155" s="30">
        <f t="shared" si="31"/>
        <v>16</v>
      </c>
      <c r="AB155" s="32">
        <f t="shared" si="32"/>
        <v>0.97399999999999998</v>
      </c>
      <c r="AC155" s="33">
        <f t="shared" si="35"/>
        <v>0.97772000000000003</v>
      </c>
      <c r="AD155" s="32">
        <f t="shared" si="33"/>
        <v>0.98</v>
      </c>
      <c r="AE155" s="116"/>
      <c r="AF155" s="70"/>
      <c r="AG155" s="191"/>
      <c r="AH155" s="70"/>
      <c r="AI155" s="126"/>
      <c r="AJ155" s="127"/>
      <c r="AK155" s="126"/>
    </row>
    <row r="156" spans="1:37" s="4" customFormat="1" ht="21.95" customHeight="1">
      <c r="A156" s="355"/>
      <c r="B156" s="345"/>
      <c r="C156" s="345"/>
      <c r="D156" s="350"/>
      <c r="E156" s="345"/>
      <c r="F156" s="184">
        <v>5</v>
      </c>
      <c r="G156" s="146">
        <v>5.83</v>
      </c>
      <c r="H156" s="147">
        <v>1.27</v>
      </c>
      <c r="I156" s="151">
        <v>1.94</v>
      </c>
      <c r="J156" s="134">
        <v>26.39</v>
      </c>
      <c r="K156" s="144">
        <v>63.27</v>
      </c>
      <c r="L156" s="121">
        <f t="shared" si="37"/>
        <v>0.93127500000000007</v>
      </c>
      <c r="M156" s="123">
        <f t="shared" si="38"/>
        <v>0.93127500000000007</v>
      </c>
      <c r="N156" s="345"/>
      <c r="O156" s="345"/>
      <c r="P156" s="389"/>
      <c r="R156" s="203"/>
      <c r="S156" s="204"/>
      <c r="T156" s="22"/>
      <c r="U156" s="22"/>
      <c r="V156" s="22"/>
      <c r="W156" s="22"/>
      <c r="X156" s="118" t="s">
        <v>515</v>
      </c>
      <c r="Y156" s="30">
        <f t="shared" si="30"/>
        <v>4</v>
      </c>
      <c r="Z156" s="31">
        <f t="shared" si="34"/>
        <v>5.83</v>
      </c>
      <c r="AA156" s="30">
        <f t="shared" si="31"/>
        <v>6</v>
      </c>
      <c r="AB156" s="32">
        <f t="shared" si="32"/>
        <v>0.94499999999999995</v>
      </c>
      <c r="AC156" s="33">
        <f t="shared" si="35"/>
        <v>0.93127500000000007</v>
      </c>
      <c r="AD156" s="32">
        <f t="shared" si="33"/>
        <v>0.93</v>
      </c>
      <c r="AE156" s="116"/>
      <c r="AF156" s="70"/>
      <c r="AG156" s="191"/>
      <c r="AH156" s="70"/>
      <c r="AI156" s="126"/>
      <c r="AJ156" s="127"/>
      <c r="AK156" s="126"/>
    </row>
    <row r="157" spans="1:37" s="4" customFormat="1" ht="21.95" customHeight="1">
      <c r="A157" s="355">
        <v>78</v>
      </c>
      <c r="B157" s="345" t="s">
        <v>195</v>
      </c>
      <c r="C157" s="345" t="s">
        <v>196</v>
      </c>
      <c r="D157" s="350" t="s">
        <v>197</v>
      </c>
      <c r="E157" s="345" t="s">
        <v>152</v>
      </c>
      <c r="F157" s="184">
        <v>1</v>
      </c>
      <c r="G157" s="150">
        <v>7.07</v>
      </c>
      <c r="H157" s="147">
        <v>1.58</v>
      </c>
      <c r="I157" s="151">
        <v>3.02</v>
      </c>
      <c r="J157" s="134">
        <v>29.57</v>
      </c>
      <c r="K157" s="152">
        <v>81.67</v>
      </c>
      <c r="L157" s="121">
        <f t="shared" si="37"/>
        <v>0.92893000000000003</v>
      </c>
      <c r="M157" s="123">
        <f t="shared" si="38"/>
        <v>0.92893000000000003</v>
      </c>
      <c r="N157" s="345" t="s">
        <v>478</v>
      </c>
      <c r="O157" s="345" t="s">
        <v>487</v>
      </c>
      <c r="P157" s="387" t="s">
        <v>528</v>
      </c>
      <c r="R157" s="203"/>
      <c r="S157" s="204"/>
      <c r="T157" s="22"/>
      <c r="U157" s="22"/>
      <c r="V157" s="22"/>
      <c r="W157" s="22"/>
      <c r="X157" s="118" t="s">
        <v>515</v>
      </c>
      <c r="Y157" s="30">
        <f t="shared" si="30"/>
        <v>6</v>
      </c>
      <c r="Z157" s="31">
        <f t="shared" si="34"/>
        <v>7.07</v>
      </c>
      <c r="AA157" s="30">
        <f t="shared" si="31"/>
        <v>8</v>
      </c>
      <c r="AB157" s="32">
        <f t="shared" si="32"/>
        <v>0.93</v>
      </c>
      <c r="AC157" s="33">
        <f t="shared" si="35"/>
        <v>0.92893000000000003</v>
      </c>
      <c r="AD157" s="32">
        <f t="shared" si="33"/>
        <v>0.92800000000000005</v>
      </c>
      <c r="AE157" s="116"/>
      <c r="AF157" s="70"/>
      <c r="AG157" s="191"/>
      <c r="AH157" s="70"/>
      <c r="AI157" s="126"/>
      <c r="AJ157" s="127"/>
      <c r="AK157" s="126"/>
    </row>
    <row r="158" spans="1:37" s="4" customFormat="1" ht="21.95" customHeight="1">
      <c r="A158" s="355"/>
      <c r="B158" s="345"/>
      <c r="C158" s="345"/>
      <c r="D158" s="350"/>
      <c r="E158" s="345"/>
      <c r="F158" s="184">
        <v>2</v>
      </c>
      <c r="G158" s="146">
        <v>42.67</v>
      </c>
      <c r="H158" s="147">
        <v>0.65</v>
      </c>
      <c r="I158" s="148" t="s">
        <v>14</v>
      </c>
      <c r="J158" s="134">
        <v>11.69</v>
      </c>
      <c r="K158" s="144" t="s">
        <v>14</v>
      </c>
      <c r="L158" s="121">
        <f t="shared" si="37"/>
        <v>0.91214600000000001</v>
      </c>
      <c r="M158" s="123">
        <f t="shared" si="38"/>
        <v>0.91214600000000001</v>
      </c>
      <c r="N158" s="345"/>
      <c r="O158" s="345"/>
      <c r="P158" s="388"/>
      <c r="R158" s="203"/>
      <c r="S158" s="204">
        <v>1</v>
      </c>
      <c r="T158" s="22"/>
      <c r="U158" s="22"/>
      <c r="V158" s="22"/>
      <c r="W158" s="22"/>
      <c r="X158" s="118" t="s">
        <v>515</v>
      </c>
      <c r="Y158" s="30">
        <f t="shared" si="30"/>
        <v>40</v>
      </c>
      <c r="Z158" s="31">
        <f t="shared" si="34"/>
        <v>42.67</v>
      </c>
      <c r="AA158" s="30">
        <f t="shared" si="31"/>
        <v>45</v>
      </c>
      <c r="AB158" s="32">
        <f t="shared" si="32"/>
        <v>0.90200000000000002</v>
      </c>
      <c r="AC158" s="33">
        <f t="shared" si="35"/>
        <v>0.91214600000000001</v>
      </c>
      <c r="AD158" s="32">
        <f t="shared" si="33"/>
        <v>0.92100000000000004</v>
      </c>
      <c r="AE158" s="116"/>
      <c r="AF158" s="70"/>
      <c r="AG158" s="191"/>
      <c r="AH158" s="70"/>
      <c r="AI158" s="126"/>
      <c r="AJ158" s="127"/>
      <c r="AK158" s="126"/>
    </row>
    <row r="159" spans="1:37" s="4" customFormat="1" ht="21.95" customHeight="1">
      <c r="A159" s="355"/>
      <c r="B159" s="345"/>
      <c r="C159" s="345"/>
      <c r="D159" s="350"/>
      <c r="E159" s="345"/>
      <c r="F159" s="184">
        <v>3</v>
      </c>
      <c r="G159" s="146">
        <v>7.05</v>
      </c>
      <c r="H159" s="147">
        <v>1.58</v>
      </c>
      <c r="I159" s="151">
        <v>3.02</v>
      </c>
      <c r="J159" s="134">
        <v>39.57</v>
      </c>
      <c r="K159" s="152">
        <v>81.67</v>
      </c>
      <c r="L159" s="121">
        <f t="shared" si="37"/>
        <v>0.92895000000000005</v>
      </c>
      <c r="M159" s="123">
        <f t="shared" si="38"/>
        <v>0.92895000000000005</v>
      </c>
      <c r="N159" s="345"/>
      <c r="O159" s="345"/>
      <c r="P159" s="389"/>
      <c r="R159" s="203"/>
      <c r="S159" s="204"/>
      <c r="T159" s="22"/>
      <c r="U159" s="22"/>
      <c r="V159" s="22"/>
      <c r="W159" s="22"/>
      <c r="X159" s="118" t="s">
        <v>515</v>
      </c>
      <c r="Y159" s="30">
        <f t="shared" si="30"/>
        <v>6</v>
      </c>
      <c r="Z159" s="31">
        <f t="shared" si="34"/>
        <v>7.05</v>
      </c>
      <c r="AA159" s="30">
        <f t="shared" si="31"/>
        <v>8</v>
      </c>
      <c r="AB159" s="32">
        <f t="shared" si="32"/>
        <v>0.93</v>
      </c>
      <c r="AC159" s="33">
        <f t="shared" si="35"/>
        <v>0.92895000000000005</v>
      </c>
      <c r="AD159" s="32">
        <f t="shared" si="33"/>
        <v>0.92800000000000005</v>
      </c>
      <c r="AE159" s="116"/>
      <c r="AF159" s="70"/>
      <c r="AG159" s="191"/>
      <c r="AH159" s="70"/>
      <c r="AI159" s="126"/>
      <c r="AJ159" s="127"/>
      <c r="AK159" s="126"/>
    </row>
    <row r="160" spans="1:37" s="4" customFormat="1" ht="21.95" customHeight="1">
      <c r="A160" s="355">
        <v>79</v>
      </c>
      <c r="B160" s="345" t="s">
        <v>195</v>
      </c>
      <c r="C160" s="345" t="s">
        <v>198</v>
      </c>
      <c r="D160" s="350" t="s">
        <v>199</v>
      </c>
      <c r="E160" s="345" t="s">
        <v>152</v>
      </c>
      <c r="F160" s="184">
        <v>1</v>
      </c>
      <c r="G160" s="146">
        <v>7.8</v>
      </c>
      <c r="H160" s="147">
        <v>1.64</v>
      </c>
      <c r="I160" s="151">
        <v>1.95</v>
      </c>
      <c r="J160" s="134">
        <v>26.03</v>
      </c>
      <c r="K160" s="152">
        <v>24.22</v>
      </c>
      <c r="L160" s="121">
        <f t="shared" si="37"/>
        <v>0.92820000000000003</v>
      </c>
      <c r="M160" s="123">
        <f t="shared" si="38"/>
        <v>0.92820000000000003</v>
      </c>
      <c r="N160" s="345" t="s">
        <v>478</v>
      </c>
      <c r="O160" s="345" t="s">
        <v>487</v>
      </c>
      <c r="P160" s="387" t="s">
        <v>528</v>
      </c>
      <c r="R160" s="203"/>
      <c r="S160" s="204"/>
      <c r="T160" s="22"/>
      <c r="U160" s="22"/>
      <c r="V160" s="22"/>
      <c r="W160" s="22"/>
      <c r="X160" s="118" t="s">
        <v>515</v>
      </c>
      <c r="Y160" s="30">
        <f t="shared" si="30"/>
        <v>6</v>
      </c>
      <c r="Z160" s="31">
        <f t="shared" si="34"/>
        <v>7.8</v>
      </c>
      <c r="AA160" s="30">
        <f t="shared" si="31"/>
        <v>8</v>
      </c>
      <c r="AB160" s="32">
        <f t="shared" si="32"/>
        <v>0.93</v>
      </c>
      <c r="AC160" s="33">
        <f t="shared" si="35"/>
        <v>0.92820000000000003</v>
      </c>
      <c r="AD160" s="32">
        <f t="shared" si="33"/>
        <v>0.92800000000000005</v>
      </c>
      <c r="AE160" s="116"/>
      <c r="AF160" s="70"/>
      <c r="AG160" s="191"/>
      <c r="AH160" s="70"/>
      <c r="AI160" s="126"/>
      <c r="AJ160" s="127"/>
      <c r="AK160" s="126"/>
    </row>
    <row r="161" spans="1:37" s="4" customFormat="1" ht="21.95" customHeight="1">
      <c r="A161" s="355"/>
      <c r="B161" s="345"/>
      <c r="C161" s="345"/>
      <c r="D161" s="350"/>
      <c r="E161" s="345"/>
      <c r="F161" s="184">
        <v>2</v>
      </c>
      <c r="G161" s="146">
        <v>60.75</v>
      </c>
      <c r="H161" s="147">
        <v>0.54</v>
      </c>
      <c r="I161" s="148" t="s">
        <v>14</v>
      </c>
      <c r="J161" s="134">
        <v>9.2799999999999994</v>
      </c>
      <c r="K161" s="144" t="s">
        <v>14</v>
      </c>
      <c r="L161" s="121">
        <f t="shared" si="37"/>
        <v>0.94399999999999995</v>
      </c>
      <c r="M161" s="123">
        <f t="shared" si="38"/>
        <v>0.94399999999999995</v>
      </c>
      <c r="N161" s="345"/>
      <c r="O161" s="345"/>
      <c r="P161" s="388"/>
      <c r="R161" s="203"/>
      <c r="S161" s="204">
        <v>1</v>
      </c>
      <c r="T161" s="22"/>
      <c r="U161" s="22"/>
      <c r="V161" s="22"/>
      <c r="W161" s="22"/>
      <c r="X161" s="118" t="s">
        <v>515</v>
      </c>
      <c r="Y161" s="30">
        <f t="shared" si="30"/>
        <v>50</v>
      </c>
      <c r="Z161" s="31">
        <f t="shared" si="34"/>
        <v>60.75</v>
      </c>
      <c r="AA161" s="30">
        <f t="shared" si="31"/>
        <v>150</v>
      </c>
      <c r="AB161" s="32">
        <f t="shared" si="32"/>
        <v>0.94399999999999995</v>
      </c>
      <c r="AC161" s="33">
        <f t="shared" si="35"/>
        <v>0.94399999999999995</v>
      </c>
      <c r="AD161" s="32">
        <f t="shared" si="33"/>
        <v>0.94399999999999995</v>
      </c>
      <c r="AE161" s="116"/>
      <c r="AF161" s="70"/>
      <c r="AG161" s="191"/>
      <c r="AH161" s="70"/>
      <c r="AI161" s="126"/>
      <c r="AJ161" s="127"/>
      <c r="AK161" s="126"/>
    </row>
    <row r="162" spans="1:37" s="4" customFormat="1" ht="21.95" customHeight="1">
      <c r="A162" s="355"/>
      <c r="B162" s="345"/>
      <c r="C162" s="345"/>
      <c r="D162" s="350"/>
      <c r="E162" s="345"/>
      <c r="F162" s="184">
        <v>3</v>
      </c>
      <c r="G162" s="146">
        <v>12.3</v>
      </c>
      <c r="H162" s="147">
        <v>1.39</v>
      </c>
      <c r="I162" s="151">
        <v>0.85</v>
      </c>
      <c r="J162" s="134">
        <v>19.36</v>
      </c>
      <c r="K162" s="152">
        <v>18.57</v>
      </c>
      <c r="L162" s="121">
        <f t="shared" si="37"/>
        <v>0.96634999999999993</v>
      </c>
      <c r="M162" s="123">
        <f t="shared" si="38"/>
        <v>0.96634999999999993</v>
      </c>
      <c r="N162" s="345"/>
      <c r="O162" s="345"/>
      <c r="P162" s="389"/>
      <c r="R162" s="203"/>
      <c r="S162" s="204"/>
      <c r="T162" s="22"/>
      <c r="U162" s="22"/>
      <c r="V162" s="22"/>
      <c r="W162" s="22"/>
      <c r="X162" s="118" t="s">
        <v>515</v>
      </c>
      <c r="Y162" s="30">
        <f t="shared" si="30"/>
        <v>12</v>
      </c>
      <c r="Z162" s="31">
        <f t="shared" si="34"/>
        <v>12.3</v>
      </c>
      <c r="AA162" s="30">
        <f t="shared" si="31"/>
        <v>14</v>
      </c>
      <c r="AB162" s="32">
        <f t="shared" si="32"/>
        <v>0.96499999999999997</v>
      </c>
      <c r="AC162" s="33">
        <f t="shared" si="35"/>
        <v>0.96634999999999993</v>
      </c>
      <c r="AD162" s="32">
        <f t="shared" si="33"/>
        <v>0.97399999999999998</v>
      </c>
      <c r="AE162" s="116"/>
      <c r="AF162" s="70"/>
      <c r="AG162" s="191"/>
      <c r="AH162" s="70"/>
      <c r="AI162" s="126"/>
      <c r="AJ162" s="127"/>
      <c r="AK162" s="126"/>
    </row>
    <row r="163" spans="1:37" s="4" customFormat="1" ht="23.1" customHeight="1">
      <c r="A163" s="357">
        <v>80</v>
      </c>
      <c r="B163" s="346" t="s">
        <v>195</v>
      </c>
      <c r="C163" s="346" t="s">
        <v>200</v>
      </c>
      <c r="D163" s="353" t="s">
        <v>201</v>
      </c>
      <c r="E163" s="346" t="s">
        <v>152</v>
      </c>
      <c r="F163" s="188">
        <v>1</v>
      </c>
      <c r="G163" s="142"/>
      <c r="H163" s="143">
        <v>1.44</v>
      </c>
      <c r="I163" s="152">
        <v>1.32</v>
      </c>
      <c r="J163" s="134">
        <v>28.31</v>
      </c>
      <c r="K163" s="152">
        <v>26.35</v>
      </c>
      <c r="L163" s="339" t="s">
        <v>499</v>
      </c>
      <c r="M163" s="340"/>
      <c r="N163" s="346" t="s">
        <v>478</v>
      </c>
      <c r="O163" s="346" t="s">
        <v>487</v>
      </c>
      <c r="P163" s="387" t="s">
        <v>528</v>
      </c>
      <c r="R163" s="203"/>
      <c r="S163" s="204"/>
      <c r="T163" s="22"/>
      <c r="U163" s="22"/>
      <c r="V163" s="22"/>
      <c r="W163" s="22"/>
      <c r="X163" s="118" t="s">
        <v>515</v>
      </c>
      <c r="Y163" s="30" t="e">
        <f t="shared" si="30"/>
        <v>#N/A</v>
      </c>
      <c r="Z163" s="31">
        <f t="shared" si="34"/>
        <v>0</v>
      </c>
      <c r="AA163" s="30" t="e">
        <f t="shared" si="31"/>
        <v>#N/A</v>
      </c>
      <c r="AB163" s="32" t="e">
        <f t="shared" si="32"/>
        <v>#N/A</v>
      </c>
      <c r="AC163" s="33" t="e">
        <f t="shared" si="35"/>
        <v>#N/A</v>
      </c>
      <c r="AD163" s="32" t="e">
        <f t="shared" si="33"/>
        <v>#N/A</v>
      </c>
      <c r="AE163" s="116"/>
      <c r="AF163" s="70"/>
      <c r="AG163" s="191"/>
      <c r="AH163" s="70"/>
      <c r="AI163" s="126"/>
      <c r="AJ163" s="127"/>
      <c r="AK163" s="126"/>
    </row>
    <row r="164" spans="1:37" s="4" customFormat="1" ht="23.1" customHeight="1">
      <c r="A164" s="357"/>
      <c r="B164" s="346"/>
      <c r="C164" s="346"/>
      <c r="D164" s="353"/>
      <c r="E164" s="346"/>
      <c r="F164" s="188">
        <v>2</v>
      </c>
      <c r="G164" s="142"/>
      <c r="H164" s="143">
        <v>0.51</v>
      </c>
      <c r="I164" s="144" t="s">
        <v>14</v>
      </c>
      <c r="J164" s="143">
        <v>9.1</v>
      </c>
      <c r="K164" s="144" t="s">
        <v>14</v>
      </c>
      <c r="L164" s="341"/>
      <c r="M164" s="342"/>
      <c r="N164" s="346"/>
      <c r="O164" s="346"/>
      <c r="P164" s="388"/>
      <c r="R164" s="203"/>
      <c r="S164" s="204">
        <v>1</v>
      </c>
      <c r="T164" s="22"/>
      <c r="U164" s="22"/>
      <c r="V164" s="22"/>
      <c r="W164" s="22"/>
      <c r="X164" s="118" t="s">
        <v>515</v>
      </c>
      <c r="Y164" s="30" t="e">
        <f t="shared" si="30"/>
        <v>#N/A</v>
      </c>
      <c r="Z164" s="31">
        <f t="shared" si="34"/>
        <v>0</v>
      </c>
      <c r="AA164" s="30" t="e">
        <f t="shared" si="31"/>
        <v>#N/A</v>
      </c>
      <c r="AB164" s="32" t="e">
        <f t="shared" si="32"/>
        <v>#N/A</v>
      </c>
      <c r="AC164" s="33" t="e">
        <f t="shared" si="35"/>
        <v>#N/A</v>
      </c>
      <c r="AD164" s="32" t="e">
        <f t="shared" si="33"/>
        <v>#N/A</v>
      </c>
      <c r="AE164" s="116"/>
      <c r="AF164" s="70"/>
      <c r="AG164" s="191"/>
      <c r="AH164" s="70"/>
      <c r="AI164" s="126"/>
      <c r="AJ164" s="127"/>
      <c r="AK164" s="126"/>
    </row>
    <row r="165" spans="1:37" s="4" customFormat="1" ht="23.1" customHeight="1">
      <c r="A165" s="357"/>
      <c r="B165" s="346"/>
      <c r="C165" s="346"/>
      <c r="D165" s="353"/>
      <c r="E165" s="346"/>
      <c r="F165" s="188">
        <v>3</v>
      </c>
      <c r="G165" s="142"/>
      <c r="H165" s="143">
        <v>1.44</v>
      </c>
      <c r="I165" s="152">
        <v>1.32</v>
      </c>
      <c r="J165" s="134">
        <v>28.31</v>
      </c>
      <c r="K165" s="152">
        <v>26.35</v>
      </c>
      <c r="L165" s="343"/>
      <c r="M165" s="344"/>
      <c r="N165" s="346"/>
      <c r="O165" s="346"/>
      <c r="P165" s="389"/>
      <c r="R165" s="203"/>
      <c r="S165" s="204"/>
      <c r="T165" s="22"/>
      <c r="U165" s="22"/>
      <c r="V165" s="22"/>
      <c r="W165" s="22"/>
      <c r="X165" s="118" t="s">
        <v>515</v>
      </c>
      <c r="Y165" s="30" t="e">
        <f t="shared" si="30"/>
        <v>#N/A</v>
      </c>
      <c r="Z165" s="31">
        <f t="shared" si="34"/>
        <v>0</v>
      </c>
      <c r="AA165" s="30" t="e">
        <f t="shared" si="31"/>
        <v>#N/A</v>
      </c>
      <c r="AB165" s="32" t="e">
        <f t="shared" si="32"/>
        <v>#N/A</v>
      </c>
      <c r="AC165" s="33" t="e">
        <f t="shared" si="35"/>
        <v>#N/A</v>
      </c>
      <c r="AD165" s="32" t="e">
        <f t="shared" si="33"/>
        <v>#N/A</v>
      </c>
      <c r="AE165" s="116"/>
      <c r="AF165" s="70"/>
      <c r="AG165" s="191"/>
      <c r="AH165" s="70"/>
      <c r="AI165" s="126"/>
      <c r="AJ165" s="127"/>
      <c r="AK165" s="126"/>
    </row>
    <row r="166" spans="1:37" s="4" customFormat="1" ht="23.1" customHeight="1">
      <c r="A166" s="355">
        <v>81</v>
      </c>
      <c r="B166" s="345" t="s">
        <v>195</v>
      </c>
      <c r="C166" s="345" t="s">
        <v>202</v>
      </c>
      <c r="D166" s="350" t="s">
        <v>203</v>
      </c>
      <c r="E166" s="345" t="s">
        <v>152</v>
      </c>
      <c r="F166" s="184">
        <v>1</v>
      </c>
      <c r="G166" s="146">
        <v>7</v>
      </c>
      <c r="H166" s="147">
        <v>1.47</v>
      </c>
      <c r="I166" s="151">
        <v>1.3</v>
      </c>
      <c r="J166" s="134">
        <v>28.31</v>
      </c>
      <c r="K166" s="152">
        <v>26.47</v>
      </c>
      <c r="L166" s="121">
        <f t="shared" ref="L166:L175" si="39">AC166</f>
        <v>0.92900000000000005</v>
      </c>
      <c r="M166" s="123">
        <f t="shared" ref="M166:M175" si="40">AC166</f>
        <v>0.92900000000000005</v>
      </c>
      <c r="N166" s="345" t="s">
        <v>478</v>
      </c>
      <c r="O166" s="345" t="s">
        <v>487</v>
      </c>
      <c r="P166" s="387" t="s">
        <v>528</v>
      </c>
      <c r="R166" s="203"/>
      <c r="S166" s="204"/>
      <c r="T166" s="22"/>
      <c r="U166" s="22"/>
      <c r="V166" s="22"/>
      <c r="W166" s="22"/>
      <c r="X166" s="118" t="s">
        <v>515</v>
      </c>
      <c r="Y166" s="30">
        <f t="shared" si="30"/>
        <v>6</v>
      </c>
      <c r="Z166" s="31">
        <f t="shared" si="34"/>
        <v>7</v>
      </c>
      <c r="AA166" s="30">
        <f t="shared" si="31"/>
        <v>8</v>
      </c>
      <c r="AB166" s="32">
        <f t="shared" si="32"/>
        <v>0.93</v>
      </c>
      <c r="AC166" s="33">
        <f t="shared" si="35"/>
        <v>0.92900000000000005</v>
      </c>
      <c r="AD166" s="32">
        <f t="shared" si="33"/>
        <v>0.92800000000000005</v>
      </c>
      <c r="AE166" s="116"/>
      <c r="AF166" s="70"/>
      <c r="AG166" s="191"/>
      <c r="AH166" s="70"/>
      <c r="AI166" s="126"/>
      <c r="AJ166" s="127"/>
      <c r="AK166" s="126"/>
    </row>
    <row r="167" spans="1:37" s="4" customFormat="1" ht="23.1" customHeight="1">
      <c r="A167" s="355"/>
      <c r="B167" s="345"/>
      <c r="C167" s="345"/>
      <c r="D167" s="350"/>
      <c r="E167" s="345"/>
      <c r="F167" s="184">
        <v>2</v>
      </c>
      <c r="G167" s="146">
        <v>54.86</v>
      </c>
      <c r="H167" s="147">
        <v>0.56999999999999995</v>
      </c>
      <c r="I167" s="148" t="s">
        <v>14</v>
      </c>
      <c r="J167" s="134">
        <v>9.7899999999999991</v>
      </c>
      <c r="K167" s="144" t="s">
        <v>14</v>
      </c>
      <c r="L167" s="121">
        <f t="shared" si="39"/>
        <v>0.94399999999999995</v>
      </c>
      <c r="M167" s="123">
        <f t="shared" si="40"/>
        <v>0.94399999999999995</v>
      </c>
      <c r="N167" s="345"/>
      <c r="O167" s="345"/>
      <c r="P167" s="388"/>
      <c r="R167" s="203"/>
      <c r="S167" s="204">
        <v>1</v>
      </c>
      <c r="T167" s="22"/>
      <c r="U167" s="22"/>
      <c r="V167" s="22"/>
      <c r="W167" s="22"/>
      <c r="X167" s="118" t="s">
        <v>515</v>
      </c>
      <c r="Y167" s="30">
        <f t="shared" si="30"/>
        <v>50</v>
      </c>
      <c r="Z167" s="31">
        <f t="shared" si="34"/>
        <v>54.86</v>
      </c>
      <c r="AA167" s="30">
        <f t="shared" si="31"/>
        <v>150</v>
      </c>
      <c r="AB167" s="32">
        <f t="shared" si="32"/>
        <v>0.94399999999999995</v>
      </c>
      <c r="AC167" s="33">
        <f t="shared" si="35"/>
        <v>0.94399999999999995</v>
      </c>
      <c r="AD167" s="32">
        <f t="shared" si="33"/>
        <v>0.94399999999999995</v>
      </c>
      <c r="AE167" s="116"/>
      <c r="AF167" s="70"/>
      <c r="AG167" s="191"/>
      <c r="AH167" s="70"/>
      <c r="AI167" s="126"/>
      <c r="AJ167" s="127"/>
      <c r="AK167" s="126"/>
    </row>
    <row r="168" spans="1:37" s="4" customFormat="1" ht="23.1" customHeight="1">
      <c r="A168" s="355"/>
      <c r="B168" s="345"/>
      <c r="C168" s="345"/>
      <c r="D168" s="350"/>
      <c r="E168" s="345"/>
      <c r="F168" s="184">
        <v>3</v>
      </c>
      <c r="G168" s="146">
        <v>7.25</v>
      </c>
      <c r="H168" s="147">
        <v>1.64</v>
      </c>
      <c r="I168" s="151">
        <v>1.95</v>
      </c>
      <c r="J168" s="134">
        <v>26.03</v>
      </c>
      <c r="K168" s="152">
        <v>24.22</v>
      </c>
      <c r="L168" s="121">
        <f t="shared" si="39"/>
        <v>0.92875000000000008</v>
      </c>
      <c r="M168" s="123">
        <f t="shared" si="40"/>
        <v>0.92875000000000008</v>
      </c>
      <c r="N168" s="345"/>
      <c r="O168" s="345"/>
      <c r="P168" s="389"/>
      <c r="R168" s="203"/>
      <c r="S168" s="204"/>
      <c r="T168" s="22"/>
      <c r="U168" s="22"/>
      <c r="V168" s="22"/>
      <c r="W168" s="22"/>
      <c r="X168" s="118" t="s">
        <v>515</v>
      </c>
      <c r="Y168" s="30">
        <f t="shared" si="30"/>
        <v>6</v>
      </c>
      <c r="Z168" s="31">
        <f t="shared" si="34"/>
        <v>7.25</v>
      </c>
      <c r="AA168" s="30">
        <f t="shared" si="31"/>
        <v>8</v>
      </c>
      <c r="AB168" s="32">
        <f t="shared" si="32"/>
        <v>0.93</v>
      </c>
      <c r="AC168" s="33">
        <f t="shared" si="35"/>
        <v>0.92875000000000008</v>
      </c>
      <c r="AD168" s="32">
        <f t="shared" si="33"/>
        <v>0.92800000000000005</v>
      </c>
      <c r="AE168" s="116"/>
      <c r="AF168" s="70"/>
      <c r="AG168" s="191"/>
      <c r="AH168" s="70"/>
      <c r="AI168" s="126"/>
      <c r="AJ168" s="127"/>
      <c r="AK168" s="126"/>
    </row>
    <row r="169" spans="1:37" s="4" customFormat="1" ht="23.1" customHeight="1">
      <c r="A169" s="183">
        <v>82</v>
      </c>
      <c r="B169" s="184" t="s">
        <v>195</v>
      </c>
      <c r="C169" s="184" t="s">
        <v>204</v>
      </c>
      <c r="D169" s="185" t="s">
        <v>205</v>
      </c>
      <c r="E169" s="184" t="s">
        <v>11</v>
      </c>
      <c r="F169" s="184">
        <v>1</v>
      </c>
      <c r="G169" s="146">
        <v>12.19</v>
      </c>
      <c r="H169" s="147">
        <v>1.4</v>
      </c>
      <c r="I169" s="151">
        <v>2.58</v>
      </c>
      <c r="J169" s="134">
        <v>18.96</v>
      </c>
      <c r="K169" s="152">
        <v>34.979999999999997</v>
      </c>
      <c r="L169" s="121">
        <f t="shared" si="39"/>
        <v>0.96585500000000002</v>
      </c>
      <c r="M169" s="123">
        <f t="shared" si="40"/>
        <v>0.96585500000000002</v>
      </c>
      <c r="N169" s="184" t="s">
        <v>478</v>
      </c>
      <c r="O169" s="184" t="s">
        <v>487</v>
      </c>
      <c r="P169" s="188" t="str">
        <f t="shared" ref="P169" si="41">IF(H169&lt;L169,"Replace",IF(I169&lt;M169,"Replace","Comply"))</f>
        <v>Comply</v>
      </c>
      <c r="R169" s="203">
        <v>1</v>
      </c>
      <c r="S169" s="204"/>
      <c r="T169" s="22"/>
      <c r="U169" s="22"/>
      <c r="V169" s="22"/>
      <c r="W169" s="22"/>
      <c r="X169" s="118" t="s">
        <v>515</v>
      </c>
      <c r="Y169" s="30">
        <f t="shared" si="30"/>
        <v>12</v>
      </c>
      <c r="Z169" s="31">
        <f t="shared" si="34"/>
        <v>12.19</v>
      </c>
      <c r="AA169" s="30">
        <f t="shared" si="31"/>
        <v>14</v>
      </c>
      <c r="AB169" s="32">
        <f t="shared" si="32"/>
        <v>0.96499999999999997</v>
      </c>
      <c r="AC169" s="33">
        <f t="shared" si="35"/>
        <v>0.96585500000000002</v>
      </c>
      <c r="AD169" s="32">
        <f t="shared" si="33"/>
        <v>0.97399999999999998</v>
      </c>
      <c r="AE169" s="116"/>
      <c r="AF169" s="70"/>
      <c r="AG169" s="191"/>
      <c r="AH169" s="70"/>
      <c r="AI169" s="126"/>
      <c r="AJ169" s="127"/>
      <c r="AK169" s="126"/>
    </row>
    <row r="170" spans="1:37" s="4" customFormat="1" ht="23.1" customHeight="1">
      <c r="A170" s="355">
        <v>83</v>
      </c>
      <c r="B170" s="345" t="s">
        <v>195</v>
      </c>
      <c r="C170" s="345" t="s">
        <v>206</v>
      </c>
      <c r="D170" s="350" t="s">
        <v>207</v>
      </c>
      <c r="E170" s="345" t="s">
        <v>62</v>
      </c>
      <c r="F170" s="184">
        <v>1</v>
      </c>
      <c r="G170" s="146">
        <v>5.8</v>
      </c>
      <c r="H170" s="147">
        <v>1.27</v>
      </c>
      <c r="I170" s="151">
        <v>1.0900000000000001</v>
      </c>
      <c r="J170" s="134">
        <v>36.39</v>
      </c>
      <c r="K170" s="152">
        <v>32.97</v>
      </c>
      <c r="L170" s="121">
        <f t="shared" si="39"/>
        <v>0.93149999999999999</v>
      </c>
      <c r="M170" s="123">
        <f t="shared" si="40"/>
        <v>0.93149999999999999</v>
      </c>
      <c r="N170" s="345" t="s">
        <v>478</v>
      </c>
      <c r="O170" s="345" t="s">
        <v>487</v>
      </c>
      <c r="P170" s="375" t="s">
        <v>524</v>
      </c>
      <c r="R170" s="203"/>
      <c r="S170" s="204"/>
      <c r="T170" s="22"/>
      <c r="U170" s="22"/>
      <c r="V170" s="22"/>
      <c r="W170" s="22"/>
      <c r="X170" s="118" t="s">
        <v>515</v>
      </c>
      <c r="Y170" s="30">
        <f t="shared" si="30"/>
        <v>4</v>
      </c>
      <c r="Z170" s="31">
        <f t="shared" si="34"/>
        <v>5.8</v>
      </c>
      <c r="AA170" s="30">
        <f t="shared" si="31"/>
        <v>6</v>
      </c>
      <c r="AB170" s="32">
        <f t="shared" si="32"/>
        <v>0.94499999999999995</v>
      </c>
      <c r="AC170" s="33">
        <f t="shared" si="35"/>
        <v>0.93149999999999999</v>
      </c>
      <c r="AD170" s="32">
        <f t="shared" si="33"/>
        <v>0.93</v>
      </c>
      <c r="AE170" s="116"/>
      <c r="AF170" s="70"/>
      <c r="AG170" s="191"/>
      <c r="AH170" s="70"/>
      <c r="AI170" s="126"/>
      <c r="AJ170" s="127"/>
      <c r="AK170" s="126"/>
    </row>
    <row r="171" spans="1:37" s="4" customFormat="1" ht="23.1" customHeight="1">
      <c r="A171" s="355"/>
      <c r="B171" s="345"/>
      <c r="C171" s="345"/>
      <c r="D171" s="350"/>
      <c r="E171" s="345"/>
      <c r="F171" s="184">
        <v>2</v>
      </c>
      <c r="G171" s="146">
        <v>12.3</v>
      </c>
      <c r="H171" s="147">
        <v>1.4</v>
      </c>
      <c r="I171" s="151">
        <v>2.58</v>
      </c>
      <c r="J171" s="134">
        <v>18.96</v>
      </c>
      <c r="K171" s="152">
        <v>34.979999999999997</v>
      </c>
      <c r="L171" s="121">
        <f t="shared" si="39"/>
        <v>0.96634999999999993</v>
      </c>
      <c r="M171" s="123">
        <f t="shared" si="40"/>
        <v>0.96634999999999993</v>
      </c>
      <c r="N171" s="345"/>
      <c r="O171" s="345"/>
      <c r="P171" s="376"/>
      <c r="R171" s="203">
        <v>1</v>
      </c>
      <c r="S171" s="204"/>
      <c r="T171" s="22"/>
      <c r="U171" s="22"/>
      <c r="V171" s="22"/>
      <c r="W171" s="22"/>
      <c r="X171" s="118" t="s">
        <v>515</v>
      </c>
      <c r="Y171" s="30">
        <f t="shared" si="30"/>
        <v>12</v>
      </c>
      <c r="Z171" s="31">
        <f t="shared" si="34"/>
        <v>12.3</v>
      </c>
      <c r="AA171" s="30">
        <f t="shared" si="31"/>
        <v>14</v>
      </c>
      <c r="AB171" s="32">
        <f t="shared" si="32"/>
        <v>0.96499999999999997</v>
      </c>
      <c r="AC171" s="33">
        <f t="shared" si="35"/>
        <v>0.96634999999999993</v>
      </c>
      <c r="AD171" s="32">
        <f t="shared" si="33"/>
        <v>0.97399999999999998</v>
      </c>
      <c r="AE171" s="116"/>
      <c r="AF171" s="70"/>
      <c r="AG171" s="191"/>
      <c r="AH171" s="70"/>
      <c r="AI171" s="126"/>
      <c r="AJ171" s="127"/>
      <c r="AK171" s="126"/>
    </row>
    <row r="172" spans="1:37" s="4" customFormat="1" ht="23.1" customHeight="1">
      <c r="A172" s="355"/>
      <c r="B172" s="345"/>
      <c r="C172" s="345"/>
      <c r="D172" s="350"/>
      <c r="E172" s="345"/>
      <c r="F172" s="184">
        <v>3</v>
      </c>
      <c r="G172" s="146">
        <v>5.8</v>
      </c>
      <c r="H172" s="147">
        <v>1.27</v>
      </c>
      <c r="I172" s="151">
        <v>1.0900000000000001</v>
      </c>
      <c r="J172" s="134">
        <v>36.39</v>
      </c>
      <c r="K172" s="144">
        <v>32.97</v>
      </c>
      <c r="L172" s="121">
        <f t="shared" si="39"/>
        <v>0.93149999999999999</v>
      </c>
      <c r="M172" s="123">
        <f t="shared" si="40"/>
        <v>0.93149999999999999</v>
      </c>
      <c r="N172" s="345"/>
      <c r="O172" s="345"/>
      <c r="P172" s="347"/>
      <c r="R172" s="203"/>
      <c r="S172" s="204"/>
      <c r="T172" s="22"/>
      <c r="U172" s="22"/>
      <c r="V172" s="22"/>
      <c r="W172" s="22"/>
      <c r="X172" s="118" t="s">
        <v>515</v>
      </c>
      <c r="Y172" s="30">
        <f t="shared" si="30"/>
        <v>4</v>
      </c>
      <c r="Z172" s="31">
        <f t="shared" si="34"/>
        <v>5.8</v>
      </c>
      <c r="AA172" s="30">
        <f t="shared" si="31"/>
        <v>6</v>
      </c>
      <c r="AB172" s="32">
        <f t="shared" si="32"/>
        <v>0.94499999999999995</v>
      </c>
      <c r="AC172" s="33">
        <f t="shared" si="35"/>
        <v>0.93149999999999999</v>
      </c>
      <c r="AD172" s="32">
        <f t="shared" si="33"/>
        <v>0.93</v>
      </c>
      <c r="AE172" s="116"/>
      <c r="AF172" s="70"/>
      <c r="AG172" s="191"/>
      <c r="AH172" s="70"/>
      <c r="AI172" s="126"/>
      <c r="AJ172" s="127"/>
      <c r="AK172" s="126"/>
    </row>
    <row r="173" spans="1:37" s="4" customFormat="1" ht="24.95" customHeight="1">
      <c r="A173" s="355">
        <v>84</v>
      </c>
      <c r="B173" s="345" t="s">
        <v>195</v>
      </c>
      <c r="C173" s="345" t="s">
        <v>208</v>
      </c>
      <c r="D173" s="350" t="s">
        <v>209</v>
      </c>
      <c r="E173" s="345" t="s">
        <v>62</v>
      </c>
      <c r="F173" s="184">
        <v>1</v>
      </c>
      <c r="G173" s="146">
        <v>12.1</v>
      </c>
      <c r="H173" s="147">
        <v>1.18</v>
      </c>
      <c r="I173" s="151">
        <v>1.66</v>
      </c>
      <c r="J173" s="134">
        <v>18.989999999999998</v>
      </c>
      <c r="K173" s="144">
        <v>27.87</v>
      </c>
      <c r="L173" s="121">
        <f t="shared" si="39"/>
        <v>0.96544999999999992</v>
      </c>
      <c r="M173" s="123">
        <f t="shared" si="40"/>
        <v>0.96544999999999992</v>
      </c>
      <c r="N173" s="345" t="s">
        <v>478</v>
      </c>
      <c r="O173" s="345" t="s">
        <v>487</v>
      </c>
      <c r="P173" s="375" t="s">
        <v>524</v>
      </c>
      <c r="R173" s="203"/>
      <c r="S173" s="204"/>
      <c r="T173" s="22"/>
      <c r="U173" s="22"/>
      <c r="V173" s="22"/>
      <c r="W173" s="22"/>
      <c r="X173" s="118" t="s">
        <v>515</v>
      </c>
      <c r="Y173" s="30">
        <f t="shared" si="30"/>
        <v>12</v>
      </c>
      <c r="Z173" s="31">
        <f t="shared" si="34"/>
        <v>12.1</v>
      </c>
      <c r="AA173" s="30">
        <f t="shared" si="31"/>
        <v>14</v>
      </c>
      <c r="AB173" s="32">
        <f t="shared" si="32"/>
        <v>0.96499999999999997</v>
      </c>
      <c r="AC173" s="33">
        <f t="shared" si="35"/>
        <v>0.96544999999999992</v>
      </c>
      <c r="AD173" s="32">
        <f t="shared" si="33"/>
        <v>0.97399999999999998</v>
      </c>
      <c r="AE173" s="116"/>
      <c r="AF173" s="70"/>
      <c r="AG173" s="191"/>
      <c r="AH173" s="70"/>
      <c r="AI173" s="126"/>
      <c r="AJ173" s="127"/>
      <c r="AK173" s="126"/>
    </row>
    <row r="174" spans="1:37" s="4" customFormat="1" ht="24.95" customHeight="1">
      <c r="A174" s="355"/>
      <c r="B174" s="345"/>
      <c r="C174" s="345"/>
      <c r="D174" s="350"/>
      <c r="E174" s="345"/>
      <c r="F174" s="184">
        <v>2</v>
      </c>
      <c r="G174" s="146">
        <v>32.67</v>
      </c>
      <c r="H174" s="147">
        <v>1.25</v>
      </c>
      <c r="I174" s="151">
        <v>1.1599999999999999</v>
      </c>
      <c r="J174" s="134">
        <v>17.12</v>
      </c>
      <c r="K174" s="144">
        <v>16</v>
      </c>
      <c r="L174" s="121">
        <f t="shared" si="39"/>
        <v>0.94164999999999999</v>
      </c>
      <c r="M174" s="123">
        <f t="shared" si="40"/>
        <v>0.94164999999999999</v>
      </c>
      <c r="N174" s="345"/>
      <c r="O174" s="345"/>
      <c r="P174" s="376"/>
      <c r="R174" s="203">
        <v>1</v>
      </c>
      <c r="S174" s="204"/>
      <c r="T174" s="22"/>
      <c r="U174" s="22"/>
      <c r="V174" s="22"/>
      <c r="W174" s="22"/>
      <c r="X174" s="118" t="s">
        <v>515</v>
      </c>
      <c r="Y174" s="30">
        <f t="shared" si="30"/>
        <v>32</v>
      </c>
      <c r="Z174" s="31">
        <f t="shared" si="34"/>
        <v>32.67</v>
      </c>
      <c r="AA174" s="30">
        <f t="shared" si="31"/>
        <v>34</v>
      </c>
      <c r="AB174" s="32">
        <f t="shared" si="32"/>
        <v>0.94499999999999995</v>
      </c>
      <c r="AC174" s="33">
        <f t="shared" si="35"/>
        <v>0.94164999999999999</v>
      </c>
      <c r="AD174" s="32">
        <f t="shared" si="33"/>
        <v>0.93500000000000005</v>
      </c>
      <c r="AE174" s="116"/>
      <c r="AF174" s="70"/>
      <c r="AG174" s="191"/>
      <c r="AH174" s="70"/>
      <c r="AI174" s="126"/>
      <c r="AJ174" s="127"/>
      <c r="AK174" s="126"/>
    </row>
    <row r="175" spans="1:37" s="4" customFormat="1" ht="24.95" customHeight="1">
      <c r="A175" s="355"/>
      <c r="B175" s="345"/>
      <c r="C175" s="345"/>
      <c r="D175" s="350"/>
      <c r="E175" s="345"/>
      <c r="F175" s="184">
        <v>3</v>
      </c>
      <c r="G175" s="146">
        <v>12</v>
      </c>
      <c r="H175" s="147">
        <v>1.18</v>
      </c>
      <c r="I175" s="151">
        <v>1.66</v>
      </c>
      <c r="J175" s="134">
        <v>18.989999999999998</v>
      </c>
      <c r="K175" s="144">
        <v>27.87</v>
      </c>
      <c r="L175" s="121">
        <f t="shared" si="39"/>
        <v>0.96499999999999997</v>
      </c>
      <c r="M175" s="123">
        <f t="shared" si="40"/>
        <v>0.96499999999999997</v>
      </c>
      <c r="N175" s="345"/>
      <c r="O175" s="345"/>
      <c r="P175" s="347"/>
      <c r="R175" s="203"/>
      <c r="S175" s="204"/>
      <c r="T175" s="22"/>
      <c r="U175" s="22"/>
      <c r="V175" s="22"/>
      <c r="W175" s="22"/>
      <c r="X175" s="118" t="s">
        <v>515</v>
      </c>
      <c r="Y175" s="30">
        <f t="shared" si="30"/>
        <v>12</v>
      </c>
      <c r="Z175" s="31">
        <f t="shared" si="34"/>
        <v>12</v>
      </c>
      <c r="AA175" s="30">
        <f t="shared" si="31"/>
        <v>14</v>
      </c>
      <c r="AB175" s="32">
        <f t="shared" si="32"/>
        <v>0.96499999999999997</v>
      </c>
      <c r="AC175" s="33">
        <f t="shared" si="35"/>
        <v>0.96499999999999997</v>
      </c>
      <c r="AD175" s="32">
        <f t="shared" si="33"/>
        <v>0.97399999999999998</v>
      </c>
      <c r="AE175" s="116"/>
      <c r="AF175" s="70"/>
      <c r="AG175" s="191"/>
      <c r="AH175" s="70"/>
      <c r="AI175" s="126"/>
      <c r="AJ175" s="127"/>
      <c r="AK175" s="126"/>
    </row>
    <row r="176" spans="1:37" s="4" customFormat="1" ht="24.95" customHeight="1">
      <c r="A176" s="183"/>
      <c r="B176" s="184"/>
      <c r="C176" s="184"/>
      <c r="D176" s="185"/>
      <c r="E176" s="184"/>
      <c r="F176" s="184"/>
      <c r="G176" s="146"/>
      <c r="H176" s="147"/>
      <c r="I176" s="151"/>
      <c r="J176" s="134"/>
      <c r="K176" s="144"/>
      <c r="L176" s="255"/>
      <c r="M176" s="256"/>
      <c r="N176" s="184"/>
      <c r="O176" s="184"/>
      <c r="P176" s="249"/>
      <c r="R176" s="203"/>
      <c r="S176" s="204"/>
      <c r="T176" s="22"/>
      <c r="U176" s="22"/>
      <c r="V176" s="22"/>
      <c r="W176" s="22"/>
      <c r="X176" s="118" t="s">
        <v>515</v>
      </c>
      <c r="Y176" s="30" t="e">
        <f t="shared" si="30"/>
        <v>#N/A</v>
      </c>
      <c r="Z176" s="31">
        <f t="shared" si="34"/>
        <v>0</v>
      </c>
      <c r="AA176" s="30" t="e">
        <f t="shared" si="31"/>
        <v>#N/A</v>
      </c>
      <c r="AB176" s="32" t="e">
        <f t="shared" si="32"/>
        <v>#N/A</v>
      </c>
      <c r="AC176" s="33" t="e">
        <f t="shared" si="35"/>
        <v>#N/A</v>
      </c>
      <c r="AD176" s="32" t="e">
        <f t="shared" si="33"/>
        <v>#N/A</v>
      </c>
      <c r="AE176" s="116"/>
      <c r="AF176" s="70"/>
      <c r="AG176" s="191"/>
      <c r="AH176" s="70"/>
      <c r="AI176" s="126"/>
      <c r="AJ176" s="127"/>
      <c r="AK176" s="126"/>
    </row>
    <row r="177" spans="1:37" s="4" customFormat="1" ht="24.95" customHeight="1">
      <c r="A177" s="355">
        <v>85</v>
      </c>
      <c r="B177" s="345" t="s">
        <v>195</v>
      </c>
      <c r="C177" s="345" t="s">
        <v>210</v>
      </c>
      <c r="D177" s="350" t="s">
        <v>211</v>
      </c>
      <c r="E177" s="345" t="s">
        <v>194</v>
      </c>
      <c r="F177" s="184">
        <v>1</v>
      </c>
      <c r="G177" s="146">
        <v>5.8</v>
      </c>
      <c r="H177" s="147">
        <v>1.28</v>
      </c>
      <c r="I177" s="151">
        <v>1.18</v>
      </c>
      <c r="J177" s="134">
        <v>28.63</v>
      </c>
      <c r="K177" s="144">
        <v>28.19</v>
      </c>
      <c r="L177" s="121">
        <f t="shared" ref="L177:L223" si="42">AC177</f>
        <v>0.93149999999999999</v>
      </c>
      <c r="M177" s="123">
        <f t="shared" ref="M177:M223" si="43">AC177</f>
        <v>0.93149999999999999</v>
      </c>
      <c r="N177" s="345" t="s">
        <v>478</v>
      </c>
      <c r="O177" s="345" t="s">
        <v>487</v>
      </c>
      <c r="P177" s="387" t="s">
        <v>528</v>
      </c>
      <c r="R177" s="203"/>
      <c r="S177" s="204"/>
      <c r="T177" s="22"/>
      <c r="U177" s="22"/>
      <c r="V177" s="22"/>
      <c r="W177" s="22"/>
      <c r="X177" s="118" t="s">
        <v>515</v>
      </c>
      <c r="Y177" s="30">
        <f t="shared" si="30"/>
        <v>4</v>
      </c>
      <c r="Z177" s="31">
        <f t="shared" si="34"/>
        <v>5.8</v>
      </c>
      <c r="AA177" s="30">
        <f t="shared" si="31"/>
        <v>6</v>
      </c>
      <c r="AB177" s="32">
        <f t="shared" si="32"/>
        <v>0.94499999999999995</v>
      </c>
      <c r="AC177" s="33">
        <f t="shared" si="35"/>
        <v>0.93149999999999999</v>
      </c>
      <c r="AD177" s="32">
        <f t="shared" si="33"/>
        <v>0.93</v>
      </c>
      <c r="AE177" s="116"/>
      <c r="AF177" s="70"/>
      <c r="AG177" s="191"/>
      <c r="AH177" s="70"/>
      <c r="AI177" s="126"/>
      <c r="AJ177" s="127"/>
      <c r="AK177" s="126"/>
    </row>
    <row r="178" spans="1:37" s="4" customFormat="1" ht="24.95" customHeight="1">
      <c r="A178" s="355"/>
      <c r="B178" s="345"/>
      <c r="C178" s="345"/>
      <c r="D178" s="350"/>
      <c r="E178" s="345"/>
      <c r="F178" s="184">
        <v>2</v>
      </c>
      <c r="G178" s="146">
        <v>15.23</v>
      </c>
      <c r="H178" s="147">
        <v>1.48</v>
      </c>
      <c r="I178" s="151">
        <v>3.62</v>
      </c>
      <c r="J178" s="134">
        <v>22.95</v>
      </c>
      <c r="K178" s="144">
        <v>55.98</v>
      </c>
      <c r="L178" s="121">
        <f t="shared" si="42"/>
        <v>0.97768999999999995</v>
      </c>
      <c r="M178" s="123">
        <f t="shared" si="43"/>
        <v>0.97768999999999995</v>
      </c>
      <c r="N178" s="345"/>
      <c r="O178" s="345"/>
      <c r="P178" s="388"/>
      <c r="R178" s="203"/>
      <c r="S178" s="204"/>
      <c r="T178" s="22"/>
      <c r="U178" s="22"/>
      <c r="V178" s="22"/>
      <c r="W178" s="22"/>
      <c r="X178" s="118" t="s">
        <v>515</v>
      </c>
      <c r="Y178" s="30">
        <f t="shared" si="30"/>
        <v>14</v>
      </c>
      <c r="Z178" s="31">
        <f t="shared" si="34"/>
        <v>15.23</v>
      </c>
      <c r="AA178" s="30">
        <f t="shared" si="31"/>
        <v>16</v>
      </c>
      <c r="AB178" s="32">
        <f t="shared" si="32"/>
        <v>0.97399999999999998</v>
      </c>
      <c r="AC178" s="33">
        <f t="shared" si="35"/>
        <v>0.97768999999999995</v>
      </c>
      <c r="AD178" s="32">
        <f t="shared" si="33"/>
        <v>0.98</v>
      </c>
      <c r="AE178" s="116"/>
      <c r="AF178" s="70"/>
      <c r="AG178" s="191"/>
      <c r="AH178" s="70"/>
      <c r="AI178" s="126"/>
      <c r="AJ178" s="127"/>
      <c r="AK178" s="126"/>
    </row>
    <row r="179" spans="1:37" s="4" customFormat="1" ht="24.95" customHeight="1">
      <c r="A179" s="355"/>
      <c r="B179" s="345"/>
      <c r="C179" s="345"/>
      <c r="D179" s="350"/>
      <c r="E179" s="345"/>
      <c r="F179" s="184">
        <v>3</v>
      </c>
      <c r="G179" s="146">
        <v>42.41</v>
      </c>
      <c r="H179" s="147">
        <v>0.65</v>
      </c>
      <c r="I179" s="148" t="s">
        <v>14</v>
      </c>
      <c r="J179" s="134">
        <v>11.69</v>
      </c>
      <c r="K179" s="144" t="s">
        <v>14</v>
      </c>
      <c r="L179" s="121">
        <f t="shared" si="42"/>
        <v>0.91115800000000002</v>
      </c>
      <c r="M179" s="123">
        <f t="shared" si="43"/>
        <v>0.91115800000000002</v>
      </c>
      <c r="N179" s="345"/>
      <c r="O179" s="345"/>
      <c r="P179" s="388"/>
      <c r="R179" s="203"/>
      <c r="S179" s="204">
        <v>1</v>
      </c>
      <c r="T179" s="22"/>
      <c r="U179" s="22"/>
      <c r="V179" s="22"/>
      <c r="W179" s="22"/>
      <c r="X179" s="118" t="s">
        <v>515</v>
      </c>
      <c r="Y179" s="30">
        <f t="shared" si="30"/>
        <v>40</v>
      </c>
      <c r="Z179" s="31">
        <f t="shared" si="34"/>
        <v>42.41</v>
      </c>
      <c r="AA179" s="30">
        <f t="shared" si="31"/>
        <v>45</v>
      </c>
      <c r="AB179" s="32">
        <f t="shared" si="32"/>
        <v>0.90200000000000002</v>
      </c>
      <c r="AC179" s="33">
        <f t="shared" si="35"/>
        <v>0.91115800000000002</v>
      </c>
      <c r="AD179" s="32">
        <f t="shared" si="33"/>
        <v>0.92100000000000004</v>
      </c>
      <c r="AE179" s="116"/>
      <c r="AF179" s="70"/>
      <c r="AG179" s="191"/>
      <c r="AH179" s="70"/>
      <c r="AI179" s="126"/>
      <c r="AJ179" s="127"/>
      <c r="AK179" s="126"/>
    </row>
    <row r="180" spans="1:37" s="4" customFormat="1" ht="24.95" customHeight="1">
      <c r="A180" s="355"/>
      <c r="B180" s="345"/>
      <c r="C180" s="345"/>
      <c r="D180" s="350"/>
      <c r="E180" s="345"/>
      <c r="F180" s="184">
        <v>4</v>
      </c>
      <c r="G180" s="146">
        <v>15.23</v>
      </c>
      <c r="H180" s="147">
        <v>1.48</v>
      </c>
      <c r="I180" s="151">
        <v>3.62</v>
      </c>
      <c r="J180" s="134">
        <v>22.95</v>
      </c>
      <c r="K180" s="144">
        <v>55.98</v>
      </c>
      <c r="L180" s="121">
        <f t="shared" si="42"/>
        <v>0.97768999999999995</v>
      </c>
      <c r="M180" s="123">
        <f t="shared" si="43"/>
        <v>0.97768999999999995</v>
      </c>
      <c r="N180" s="345"/>
      <c r="O180" s="345"/>
      <c r="P180" s="388"/>
      <c r="R180" s="203"/>
      <c r="S180" s="204"/>
      <c r="T180" s="22"/>
      <c r="U180" s="22"/>
      <c r="V180" s="22"/>
      <c r="W180" s="22"/>
      <c r="X180" s="118" t="s">
        <v>515</v>
      </c>
      <c r="Y180" s="30">
        <f t="shared" si="30"/>
        <v>14</v>
      </c>
      <c r="Z180" s="31">
        <f t="shared" si="34"/>
        <v>15.23</v>
      </c>
      <c r="AA180" s="30">
        <f t="shared" si="31"/>
        <v>16</v>
      </c>
      <c r="AB180" s="32">
        <f t="shared" si="32"/>
        <v>0.97399999999999998</v>
      </c>
      <c r="AC180" s="33">
        <f t="shared" si="35"/>
        <v>0.97768999999999995</v>
      </c>
      <c r="AD180" s="32">
        <f t="shared" si="33"/>
        <v>0.98</v>
      </c>
      <c r="AE180" s="116"/>
      <c r="AF180" s="70"/>
      <c r="AG180" s="191"/>
      <c r="AH180" s="70"/>
      <c r="AI180" s="126"/>
      <c r="AJ180" s="127"/>
      <c r="AK180" s="126"/>
    </row>
    <row r="181" spans="1:37" s="4" customFormat="1" ht="24.95" customHeight="1">
      <c r="A181" s="355"/>
      <c r="B181" s="345"/>
      <c r="C181" s="345"/>
      <c r="D181" s="350"/>
      <c r="E181" s="345"/>
      <c r="F181" s="184">
        <v>5</v>
      </c>
      <c r="G181" s="146">
        <v>5.9</v>
      </c>
      <c r="H181" s="147">
        <v>1.17</v>
      </c>
      <c r="I181" s="151">
        <v>1.17</v>
      </c>
      <c r="J181" s="134">
        <v>22.49</v>
      </c>
      <c r="K181" s="144">
        <v>24.08</v>
      </c>
      <c r="L181" s="121">
        <f t="shared" si="42"/>
        <v>0.93075000000000008</v>
      </c>
      <c r="M181" s="123">
        <f t="shared" si="43"/>
        <v>0.93075000000000008</v>
      </c>
      <c r="N181" s="345"/>
      <c r="O181" s="345"/>
      <c r="P181" s="389"/>
      <c r="R181" s="203"/>
      <c r="S181" s="204"/>
      <c r="T181" s="22"/>
      <c r="U181" s="22"/>
      <c r="V181" s="22"/>
      <c r="W181" s="22"/>
      <c r="X181" s="118" t="s">
        <v>515</v>
      </c>
      <c r="Y181" s="30">
        <f t="shared" si="30"/>
        <v>4</v>
      </c>
      <c r="Z181" s="31">
        <f t="shared" si="34"/>
        <v>5.9</v>
      </c>
      <c r="AA181" s="30">
        <f t="shared" si="31"/>
        <v>6</v>
      </c>
      <c r="AB181" s="32">
        <f t="shared" si="32"/>
        <v>0.94499999999999995</v>
      </c>
      <c r="AC181" s="33">
        <f t="shared" si="35"/>
        <v>0.93075000000000008</v>
      </c>
      <c r="AD181" s="32">
        <f t="shared" si="33"/>
        <v>0.93</v>
      </c>
      <c r="AE181" s="116"/>
      <c r="AF181" s="70"/>
      <c r="AG181" s="191"/>
      <c r="AH181" s="70"/>
      <c r="AI181" s="126"/>
      <c r="AJ181" s="127"/>
      <c r="AK181" s="126"/>
    </row>
    <row r="182" spans="1:37" s="4" customFormat="1" ht="24.95" customHeight="1">
      <c r="A182" s="355">
        <v>86</v>
      </c>
      <c r="B182" s="345" t="s">
        <v>195</v>
      </c>
      <c r="C182" s="345" t="s">
        <v>212</v>
      </c>
      <c r="D182" s="350" t="s">
        <v>213</v>
      </c>
      <c r="E182" s="345" t="s">
        <v>62</v>
      </c>
      <c r="F182" s="184">
        <v>1</v>
      </c>
      <c r="G182" s="150">
        <v>6.9</v>
      </c>
      <c r="H182" s="147">
        <v>1.49</v>
      </c>
      <c r="I182" s="151">
        <v>1.52</v>
      </c>
      <c r="J182" s="134">
        <v>27.41</v>
      </c>
      <c r="K182" s="144">
        <v>26.05</v>
      </c>
      <c r="L182" s="121">
        <f t="shared" si="42"/>
        <v>0.92910000000000004</v>
      </c>
      <c r="M182" s="123">
        <f t="shared" si="43"/>
        <v>0.92910000000000004</v>
      </c>
      <c r="N182" s="345" t="s">
        <v>478</v>
      </c>
      <c r="O182" s="345" t="s">
        <v>487</v>
      </c>
      <c r="P182" s="387" t="s">
        <v>528</v>
      </c>
      <c r="R182" s="203"/>
      <c r="S182" s="204"/>
      <c r="T182" s="22"/>
      <c r="U182" s="22"/>
      <c r="V182" s="22"/>
      <c r="W182" s="22"/>
      <c r="X182" s="118" t="s">
        <v>515</v>
      </c>
      <c r="Y182" s="30">
        <f t="shared" si="30"/>
        <v>6</v>
      </c>
      <c r="Z182" s="31">
        <f t="shared" si="34"/>
        <v>6.9</v>
      </c>
      <c r="AA182" s="30">
        <f t="shared" si="31"/>
        <v>8</v>
      </c>
      <c r="AB182" s="32">
        <f t="shared" si="32"/>
        <v>0.93</v>
      </c>
      <c r="AC182" s="33">
        <f t="shared" si="35"/>
        <v>0.92910000000000004</v>
      </c>
      <c r="AD182" s="32">
        <f t="shared" si="33"/>
        <v>0.92800000000000005</v>
      </c>
      <c r="AE182" s="116"/>
      <c r="AF182" s="70"/>
      <c r="AG182" s="191"/>
      <c r="AH182" s="70"/>
      <c r="AI182" s="126"/>
      <c r="AJ182" s="127"/>
      <c r="AK182" s="126"/>
    </row>
    <row r="183" spans="1:37" s="4" customFormat="1" ht="24.95" customHeight="1">
      <c r="A183" s="355"/>
      <c r="B183" s="345"/>
      <c r="C183" s="345"/>
      <c r="D183" s="350"/>
      <c r="E183" s="345"/>
      <c r="F183" s="184">
        <v>2</v>
      </c>
      <c r="G183" s="146">
        <v>60.75</v>
      </c>
      <c r="H183" s="147">
        <v>0.54</v>
      </c>
      <c r="I183" s="148" t="s">
        <v>14</v>
      </c>
      <c r="J183" s="134">
        <v>9.2799999999999994</v>
      </c>
      <c r="K183" s="144" t="s">
        <v>14</v>
      </c>
      <c r="L183" s="121">
        <f t="shared" si="42"/>
        <v>0.94399999999999995</v>
      </c>
      <c r="M183" s="123">
        <f t="shared" si="43"/>
        <v>0.94399999999999995</v>
      </c>
      <c r="N183" s="345"/>
      <c r="O183" s="345"/>
      <c r="P183" s="388"/>
      <c r="R183" s="203"/>
      <c r="S183" s="204">
        <v>1</v>
      </c>
      <c r="T183" s="22"/>
      <c r="U183" s="22"/>
      <c r="V183" s="22"/>
      <c r="W183" s="22"/>
      <c r="X183" s="118" t="s">
        <v>515</v>
      </c>
      <c r="Y183" s="30">
        <f t="shared" si="30"/>
        <v>50</v>
      </c>
      <c r="Z183" s="31">
        <f t="shared" si="34"/>
        <v>60.75</v>
      </c>
      <c r="AA183" s="30">
        <f t="shared" si="31"/>
        <v>150</v>
      </c>
      <c r="AB183" s="32">
        <f t="shared" si="32"/>
        <v>0.94399999999999995</v>
      </c>
      <c r="AC183" s="33">
        <f t="shared" si="35"/>
        <v>0.94399999999999995</v>
      </c>
      <c r="AD183" s="32">
        <f t="shared" si="33"/>
        <v>0.94399999999999995</v>
      </c>
      <c r="AE183" s="116"/>
      <c r="AF183" s="70"/>
      <c r="AG183" s="191"/>
      <c r="AH183" s="70"/>
      <c r="AI183" s="126"/>
      <c r="AJ183" s="127"/>
      <c r="AK183" s="126"/>
    </row>
    <row r="184" spans="1:37" s="4" customFormat="1" ht="24.95" customHeight="1">
      <c r="A184" s="355"/>
      <c r="B184" s="345"/>
      <c r="C184" s="345"/>
      <c r="D184" s="350"/>
      <c r="E184" s="345"/>
      <c r="F184" s="184">
        <v>3</v>
      </c>
      <c r="G184" s="146">
        <v>12.8</v>
      </c>
      <c r="H184" s="147">
        <v>1.39</v>
      </c>
      <c r="I184" s="151">
        <v>1.54</v>
      </c>
      <c r="J184" s="134">
        <v>19.36</v>
      </c>
      <c r="K184" s="152">
        <v>23.28</v>
      </c>
      <c r="L184" s="121">
        <f t="shared" si="42"/>
        <v>0.96860000000000002</v>
      </c>
      <c r="M184" s="123">
        <f t="shared" si="43"/>
        <v>0.96860000000000002</v>
      </c>
      <c r="N184" s="345"/>
      <c r="O184" s="345"/>
      <c r="P184" s="389"/>
      <c r="R184" s="203"/>
      <c r="S184" s="204"/>
      <c r="T184" s="22"/>
      <c r="U184" s="22"/>
      <c r="V184" s="22"/>
      <c r="W184" s="22"/>
      <c r="X184" s="118" t="s">
        <v>515</v>
      </c>
      <c r="Y184" s="30">
        <f t="shared" si="30"/>
        <v>12</v>
      </c>
      <c r="Z184" s="31">
        <f t="shared" si="34"/>
        <v>12.8</v>
      </c>
      <c r="AA184" s="30">
        <f t="shared" si="31"/>
        <v>14</v>
      </c>
      <c r="AB184" s="32">
        <f t="shared" si="32"/>
        <v>0.96499999999999997</v>
      </c>
      <c r="AC184" s="33">
        <f t="shared" si="35"/>
        <v>0.96860000000000002</v>
      </c>
      <c r="AD184" s="32">
        <f t="shared" si="33"/>
        <v>0.97399999999999998</v>
      </c>
      <c r="AE184" s="116"/>
      <c r="AF184" s="70"/>
      <c r="AG184" s="191"/>
      <c r="AH184" s="70"/>
      <c r="AI184" s="126"/>
      <c r="AJ184" s="127"/>
      <c r="AK184" s="126"/>
    </row>
    <row r="185" spans="1:37" s="4" customFormat="1" ht="24.95" customHeight="1">
      <c r="A185" s="357">
        <v>87</v>
      </c>
      <c r="B185" s="346" t="s">
        <v>195</v>
      </c>
      <c r="C185" s="346" t="s">
        <v>214</v>
      </c>
      <c r="D185" s="353" t="s">
        <v>215</v>
      </c>
      <c r="E185" s="346" t="s">
        <v>62</v>
      </c>
      <c r="F185" s="188">
        <v>1</v>
      </c>
      <c r="G185" s="142">
        <v>4.5199999999999996</v>
      </c>
      <c r="H185" s="143">
        <v>0.8</v>
      </c>
      <c r="I185" s="144">
        <v>1</v>
      </c>
      <c r="J185" s="134">
        <v>19.13</v>
      </c>
      <c r="K185" s="152">
        <v>23.55</v>
      </c>
      <c r="L185" s="121">
        <f t="shared" si="42"/>
        <v>0.94109999999999994</v>
      </c>
      <c r="M185" s="123">
        <f t="shared" si="43"/>
        <v>0.94109999999999994</v>
      </c>
      <c r="N185" s="346" t="s">
        <v>478</v>
      </c>
      <c r="O185" s="346" t="s">
        <v>487</v>
      </c>
      <c r="P185" s="387" t="s">
        <v>528</v>
      </c>
      <c r="R185" s="203"/>
      <c r="S185" s="204"/>
      <c r="T185" s="22"/>
      <c r="U185" s="22"/>
      <c r="V185" s="22"/>
      <c r="W185" s="22"/>
      <c r="X185" s="118" t="s">
        <v>515</v>
      </c>
      <c r="Y185" s="30">
        <f t="shared" si="30"/>
        <v>4</v>
      </c>
      <c r="Z185" s="31">
        <f t="shared" si="34"/>
        <v>4.5199999999999996</v>
      </c>
      <c r="AA185" s="30">
        <f t="shared" si="31"/>
        <v>6</v>
      </c>
      <c r="AB185" s="32">
        <f t="shared" si="32"/>
        <v>0.94499999999999995</v>
      </c>
      <c r="AC185" s="33">
        <f t="shared" si="35"/>
        <v>0.94109999999999994</v>
      </c>
      <c r="AD185" s="32">
        <f t="shared" si="33"/>
        <v>0.93</v>
      </c>
      <c r="AE185" s="116"/>
      <c r="AF185" s="70"/>
      <c r="AG185" s="191"/>
      <c r="AH185" s="70"/>
      <c r="AI185" s="126"/>
      <c r="AJ185" s="127"/>
      <c r="AK185" s="126"/>
    </row>
    <row r="186" spans="1:37" s="4" customFormat="1" ht="24.95" customHeight="1">
      <c r="A186" s="357"/>
      <c r="B186" s="346"/>
      <c r="C186" s="346"/>
      <c r="D186" s="353"/>
      <c r="E186" s="346"/>
      <c r="F186" s="188">
        <v>2</v>
      </c>
      <c r="G186" s="142">
        <v>18.29</v>
      </c>
      <c r="H186" s="143">
        <v>1.66</v>
      </c>
      <c r="I186" s="152">
        <v>4.74</v>
      </c>
      <c r="J186" s="134">
        <v>33.75</v>
      </c>
      <c r="K186" s="152">
        <v>56.32</v>
      </c>
      <c r="L186" s="121">
        <f t="shared" si="42"/>
        <v>0.99072499999999997</v>
      </c>
      <c r="M186" s="123">
        <f t="shared" si="43"/>
        <v>0.99072499999999997</v>
      </c>
      <c r="N186" s="346"/>
      <c r="O186" s="346"/>
      <c r="P186" s="388"/>
      <c r="R186" s="203"/>
      <c r="S186" s="204">
        <v>1</v>
      </c>
      <c r="T186" s="22"/>
      <c r="U186" s="22"/>
      <c r="V186" s="22"/>
      <c r="W186" s="22"/>
      <c r="X186" s="118" t="s">
        <v>515</v>
      </c>
      <c r="Y186" s="30">
        <f t="shared" si="30"/>
        <v>18</v>
      </c>
      <c r="Z186" s="31">
        <f t="shared" si="34"/>
        <v>18.29</v>
      </c>
      <c r="AA186" s="30">
        <f t="shared" si="31"/>
        <v>20</v>
      </c>
      <c r="AB186" s="32">
        <f t="shared" si="32"/>
        <v>0.99</v>
      </c>
      <c r="AC186" s="33">
        <f t="shared" si="35"/>
        <v>0.99072499999999997</v>
      </c>
      <c r="AD186" s="32">
        <f t="shared" si="33"/>
        <v>0.995</v>
      </c>
      <c r="AE186" s="116"/>
      <c r="AF186" s="70"/>
      <c r="AG186" s="191"/>
      <c r="AH186" s="70"/>
      <c r="AI186" s="126"/>
      <c r="AJ186" s="127"/>
      <c r="AK186" s="126"/>
    </row>
    <row r="187" spans="1:37" s="4" customFormat="1" ht="24.95" customHeight="1">
      <c r="A187" s="357"/>
      <c r="B187" s="346"/>
      <c r="C187" s="346"/>
      <c r="D187" s="353"/>
      <c r="E187" s="346"/>
      <c r="F187" s="188">
        <v>3</v>
      </c>
      <c r="G187" s="142">
        <v>4.55</v>
      </c>
      <c r="H187" s="143">
        <v>0.8</v>
      </c>
      <c r="I187" s="144">
        <v>1</v>
      </c>
      <c r="J187" s="134">
        <v>19.13</v>
      </c>
      <c r="K187" s="152">
        <v>23.55</v>
      </c>
      <c r="L187" s="121">
        <f t="shared" si="42"/>
        <v>0.94087500000000002</v>
      </c>
      <c r="M187" s="123">
        <f t="shared" si="43"/>
        <v>0.94087500000000002</v>
      </c>
      <c r="N187" s="346"/>
      <c r="O187" s="346"/>
      <c r="P187" s="389"/>
      <c r="R187" s="203"/>
      <c r="S187" s="204"/>
      <c r="T187" s="22"/>
      <c r="U187" s="22"/>
      <c r="V187" s="22"/>
      <c r="W187" s="22"/>
      <c r="X187" s="118" t="s">
        <v>515</v>
      </c>
      <c r="Y187" s="30">
        <f t="shared" si="30"/>
        <v>4</v>
      </c>
      <c r="Z187" s="31">
        <f t="shared" si="34"/>
        <v>4.55</v>
      </c>
      <c r="AA187" s="30">
        <f t="shared" si="31"/>
        <v>6</v>
      </c>
      <c r="AB187" s="32">
        <f t="shared" si="32"/>
        <v>0.94499999999999995</v>
      </c>
      <c r="AC187" s="33">
        <f t="shared" si="35"/>
        <v>0.94087500000000002</v>
      </c>
      <c r="AD187" s="32">
        <f t="shared" si="33"/>
        <v>0.93</v>
      </c>
      <c r="AE187" s="116"/>
      <c r="AF187" s="70"/>
      <c r="AG187" s="191"/>
      <c r="AH187" s="70"/>
      <c r="AI187" s="126"/>
      <c r="AJ187" s="127"/>
      <c r="AK187" s="126"/>
    </row>
    <row r="188" spans="1:37" s="4" customFormat="1" ht="24.95" customHeight="1">
      <c r="A188" s="357">
        <v>88</v>
      </c>
      <c r="B188" s="346" t="s">
        <v>195</v>
      </c>
      <c r="C188" s="346" t="s">
        <v>216</v>
      </c>
      <c r="D188" s="353" t="s">
        <v>217</v>
      </c>
      <c r="E188" s="346" t="s">
        <v>62</v>
      </c>
      <c r="F188" s="188">
        <v>1</v>
      </c>
      <c r="G188" s="142">
        <v>4.55</v>
      </c>
      <c r="H188" s="143">
        <v>0.8</v>
      </c>
      <c r="I188" s="144">
        <v>1</v>
      </c>
      <c r="J188" s="134">
        <v>19.13</v>
      </c>
      <c r="K188" s="152">
        <v>23.55</v>
      </c>
      <c r="L188" s="121">
        <f t="shared" si="42"/>
        <v>0.94087500000000002</v>
      </c>
      <c r="M188" s="123">
        <f t="shared" si="43"/>
        <v>0.94087500000000002</v>
      </c>
      <c r="N188" s="346" t="s">
        <v>478</v>
      </c>
      <c r="O188" s="346" t="s">
        <v>487</v>
      </c>
      <c r="P188" s="387" t="s">
        <v>528</v>
      </c>
      <c r="R188" s="203"/>
      <c r="S188" s="204"/>
      <c r="T188" s="22"/>
      <c r="U188" s="22"/>
      <c r="V188" s="22"/>
      <c r="W188" s="22"/>
      <c r="X188" s="118" t="s">
        <v>515</v>
      </c>
      <c r="Y188" s="30">
        <f t="shared" si="30"/>
        <v>4</v>
      </c>
      <c r="Z188" s="31">
        <f t="shared" si="34"/>
        <v>4.55</v>
      </c>
      <c r="AA188" s="30">
        <f t="shared" si="31"/>
        <v>6</v>
      </c>
      <c r="AB188" s="32">
        <f t="shared" si="32"/>
        <v>0.94499999999999995</v>
      </c>
      <c r="AC188" s="33">
        <f t="shared" si="35"/>
        <v>0.94087500000000002</v>
      </c>
      <c r="AD188" s="32">
        <f t="shared" si="33"/>
        <v>0.93</v>
      </c>
      <c r="AE188" s="116"/>
      <c r="AF188" s="70"/>
      <c r="AG188" s="191"/>
      <c r="AH188" s="70"/>
      <c r="AI188" s="126"/>
      <c r="AJ188" s="127"/>
      <c r="AK188" s="126"/>
    </row>
    <row r="189" spans="1:37" s="4" customFormat="1" ht="21.95" customHeight="1">
      <c r="A189" s="357"/>
      <c r="B189" s="346"/>
      <c r="C189" s="346"/>
      <c r="D189" s="353"/>
      <c r="E189" s="346"/>
      <c r="F189" s="188">
        <v>2</v>
      </c>
      <c r="G189" s="142">
        <v>18.29</v>
      </c>
      <c r="H189" s="143">
        <v>1.66</v>
      </c>
      <c r="I189" s="152">
        <v>4.74</v>
      </c>
      <c r="J189" s="134">
        <v>33.75</v>
      </c>
      <c r="K189" s="152">
        <v>56.32</v>
      </c>
      <c r="L189" s="121">
        <f t="shared" si="42"/>
        <v>0.99072499999999997</v>
      </c>
      <c r="M189" s="123">
        <f t="shared" si="43"/>
        <v>0.99072499999999997</v>
      </c>
      <c r="N189" s="346"/>
      <c r="O189" s="346"/>
      <c r="P189" s="388"/>
      <c r="R189" s="203"/>
      <c r="S189" s="204">
        <v>1</v>
      </c>
      <c r="T189" s="22"/>
      <c r="U189" s="22"/>
      <c r="V189" s="22"/>
      <c r="W189" s="22"/>
      <c r="X189" s="118" t="s">
        <v>515</v>
      </c>
      <c r="Y189" s="30">
        <f t="shared" si="30"/>
        <v>18</v>
      </c>
      <c r="Z189" s="31">
        <f t="shared" si="34"/>
        <v>18.29</v>
      </c>
      <c r="AA189" s="30">
        <f t="shared" si="31"/>
        <v>20</v>
      </c>
      <c r="AB189" s="32">
        <f t="shared" si="32"/>
        <v>0.99</v>
      </c>
      <c r="AC189" s="33">
        <f t="shared" si="35"/>
        <v>0.99072499999999997</v>
      </c>
      <c r="AD189" s="32">
        <f t="shared" si="33"/>
        <v>0.995</v>
      </c>
      <c r="AE189" s="116"/>
      <c r="AF189" s="70"/>
      <c r="AG189" s="191"/>
      <c r="AH189" s="70"/>
      <c r="AI189" s="126"/>
      <c r="AJ189" s="127"/>
      <c r="AK189" s="126"/>
    </row>
    <row r="190" spans="1:37" s="4" customFormat="1" ht="21.95" customHeight="1">
      <c r="A190" s="357"/>
      <c r="B190" s="346"/>
      <c r="C190" s="346"/>
      <c r="D190" s="353"/>
      <c r="E190" s="346"/>
      <c r="F190" s="188">
        <v>3</v>
      </c>
      <c r="G190" s="142">
        <v>4.55</v>
      </c>
      <c r="H190" s="143">
        <v>0.8</v>
      </c>
      <c r="I190" s="144">
        <v>1</v>
      </c>
      <c r="J190" s="134">
        <v>19.13</v>
      </c>
      <c r="K190" s="152">
        <v>23.55</v>
      </c>
      <c r="L190" s="121">
        <f t="shared" si="42"/>
        <v>0.94087500000000002</v>
      </c>
      <c r="M190" s="123">
        <f t="shared" si="43"/>
        <v>0.94087500000000002</v>
      </c>
      <c r="N190" s="346"/>
      <c r="O190" s="346"/>
      <c r="P190" s="389"/>
      <c r="R190" s="203"/>
      <c r="S190" s="204"/>
      <c r="T190" s="22"/>
      <c r="U190" s="22"/>
      <c r="V190" s="22"/>
      <c r="W190" s="22"/>
      <c r="X190" s="118" t="s">
        <v>515</v>
      </c>
      <c r="Y190" s="30">
        <f t="shared" si="30"/>
        <v>4</v>
      </c>
      <c r="Z190" s="31">
        <f t="shared" si="34"/>
        <v>4.55</v>
      </c>
      <c r="AA190" s="30">
        <f t="shared" si="31"/>
        <v>6</v>
      </c>
      <c r="AB190" s="32">
        <f t="shared" si="32"/>
        <v>0.94499999999999995</v>
      </c>
      <c r="AC190" s="33">
        <f t="shared" si="35"/>
        <v>0.94087500000000002</v>
      </c>
      <c r="AD190" s="32">
        <f t="shared" si="33"/>
        <v>0.93</v>
      </c>
      <c r="AE190" s="116"/>
      <c r="AF190" s="70"/>
      <c r="AG190" s="191"/>
      <c r="AH190" s="70"/>
      <c r="AI190" s="126"/>
      <c r="AJ190" s="127"/>
      <c r="AK190" s="126"/>
    </row>
    <row r="191" spans="1:37" s="4" customFormat="1" ht="24.95" customHeight="1">
      <c r="A191" s="183">
        <v>89</v>
      </c>
      <c r="B191" s="184" t="s">
        <v>218</v>
      </c>
      <c r="C191" s="184" t="s">
        <v>219</v>
      </c>
      <c r="D191" s="185" t="s">
        <v>220</v>
      </c>
      <c r="E191" s="184" t="s">
        <v>11</v>
      </c>
      <c r="F191" s="184">
        <v>1</v>
      </c>
      <c r="G191" s="146">
        <v>18.29</v>
      </c>
      <c r="H191" s="147">
        <v>1.66</v>
      </c>
      <c r="I191" s="151">
        <v>4.74</v>
      </c>
      <c r="J191" s="134">
        <v>33.75</v>
      </c>
      <c r="K191" s="152">
        <v>56.32</v>
      </c>
      <c r="L191" s="121">
        <f t="shared" si="42"/>
        <v>0.99072499999999997</v>
      </c>
      <c r="M191" s="123">
        <f t="shared" si="43"/>
        <v>0.99072499999999997</v>
      </c>
      <c r="N191" s="184" t="s">
        <v>478</v>
      </c>
      <c r="O191" s="184" t="s">
        <v>487</v>
      </c>
      <c r="P191" s="188" t="str">
        <f t="shared" ref="P191" si="44">IF(H191&lt;L191,"Replace",IF(I191&lt;M191,"Replace","Comply"))</f>
        <v>Comply</v>
      </c>
      <c r="R191" s="203">
        <v>1</v>
      </c>
      <c r="S191" s="204"/>
      <c r="T191" s="22"/>
      <c r="U191" s="22"/>
      <c r="V191" s="22"/>
      <c r="W191" s="22"/>
      <c r="X191" s="118" t="s">
        <v>515</v>
      </c>
      <c r="Y191" s="30">
        <f t="shared" si="30"/>
        <v>18</v>
      </c>
      <c r="Z191" s="31">
        <f t="shared" si="34"/>
        <v>18.29</v>
      </c>
      <c r="AA191" s="30">
        <f t="shared" si="31"/>
        <v>20</v>
      </c>
      <c r="AB191" s="32">
        <f t="shared" si="32"/>
        <v>0.99</v>
      </c>
      <c r="AC191" s="33">
        <f t="shared" si="35"/>
        <v>0.99072499999999997</v>
      </c>
      <c r="AD191" s="32">
        <f t="shared" si="33"/>
        <v>0.995</v>
      </c>
      <c r="AE191" s="116"/>
      <c r="AF191" s="70"/>
      <c r="AG191" s="191"/>
      <c r="AH191" s="70"/>
      <c r="AI191" s="126"/>
      <c r="AJ191" s="127"/>
      <c r="AK191" s="126"/>
    </row>
    <row r="192" spans="1:37" s="4" customFormat="1" ht="24.95" customHeight="1">
      <c r="A192" s="355">
        <v>90</v>
      </c>
      <c r="B192" s="345" t="s">
        <v>218</v>
      </c>
      <c r="C192" s="345" t="s">
        <v>221</v>
      </c>
      <c r="D192" s="350" t="s">
        <v>222</v>
      </c>
      <c r="E192" s="345" t="s">
        <v>15</v>
      </c>
      <c r="F192" s="184">
        <v>1</v>
      </c>
      <c r="G192" s="146">
        <v>33.82</v>
      </c>
      <c r="H192" s="147">
        <v>0.65</v>
      </c>
      <c r="I192" s="151">
        <v>0.93</v>
      </c>
      <c r="J192" s="134">
        <v>12.94</v>
      </c>
      <c r="K192" s="152">
        <v>14.29</v>
      </c>
      <c r="L192" s="121">
        <f t="shared" si="42"/>
        <v>0.93590000000000007</v>
      </c>
      <c r="M192" s="123">
        <f t="shared" si="43"/>
        <v>0.93590000000000007</v>
      </c>
      <c r="N192" s="345" t="s">
        <v>478</v>
      </c>
      <c r="O192" s="345" t="s">
        <v>487</v>
      </c>
      <c r="P192" s="387" t="s">
        <v>528</v>
      </c>
      <c r="R192" s="203"/>
      <c r="S192" s="204">
        <v>1</v>
      </c>
      <c r="T192" s="22"/>
      <c r="U192" s="22"/>
      <c r="V192" s="22"/>
      <c r="W192" s="22"/>
      <c r="X192" s="118" t="s">
        <v>517</v>
      </c>
      <c r="Y192" s="30">
        <f t="shared" si="30"/>
        <v>32</v>
      </c>
      <c r="Z192" s="31">
        <f t="shared" si="34"/>
        <v>33.82</v>
      </c>
      <c r="AA192" s="30">
        <f t="shared" si="31"/>
        <v>34</v>
      </c>
      <c r="AB192" s="32">
        <f t="shared" si="32"/>
        <v>0.94499999999999995</v>
      </c>
      <c r="AC192" s="33">
        <f t="shared" si="35"/>
        <v>0.93590000000000007</v>
      </c>
      <c r="AD192" s="32">
        <f t="shared" si="33"/>
        <v>0.93500000000000005</v>
      </c>
      <c r="AE192" s="116"/>
      <c r="AF192" s="70"/>
      <c r="AG192" s="191"/>
      <c r="AH192" s="70"/>
      <c r="AI192" s="126"/>
      <c r="AJ192" s="127"/>
      <c r="AK192" s="126"/>
    </row>
    <row r="193" spans="1:37" s="4" customFormat="1" ht="24.95" customHeight="1">
      <c r="A193" s="355"/>
      <c r="B193" s="345"/>
      <c r="C193" s="345"/>
      <c r="D193" s="350"/>
      <c r="E193" s="345"/>
      <c r="F193" s="184">
        <v>2</v>
      </c>
      <c r="G193" s="146">
        <v>36.03</v>
      </c>
      <c r="H193" s="147">
        <v>0.65</v>
      </c>
      <c r="I193" s="151">
        <v>0.86</v>
      </c>
      <c r="J193" s="134">
        <v>12.33</v>
      </c>
      <c r="K193" s="152">
        <v>13.75</v>
      </c>
      <c r="L193" s="121">
        <f t="shared" si="42"/>
        <v>0.92483500000000007</v>
      </c>
      <c r="M193" s="123">
        <f t="shared" si="43"/>
        <v>0.92483500000000007</v>
      </c>
      <c r="N193" s="345"/>
      <c r="O193" s="345"/>
      <c r="P193" s="389"/>
      <c r="R193" s="203"/>
      <c r="S193" s="204"/>
      <c r="T193" s="22"/>
      <c r="U193" s="22"/>
      <c r="V193" s="22"/>
      <c r="W193" s="22"/>
      <c r="X193" s="118" t="s">
        <v>517</v>
      </c>
      <c r="Y193" s="30">
        <f t="shared" si="30"/>
        <v>36</v>
      </c>
      <c r="Z193" s="31">
        <f t="shared" si="34"/>
        <v>36.03</v>
      </c>
      <c r="AA193" s="30">
        <f t="shared" si="31"/>
        <v>38</v>
      </c>
      <c r="AB193" s="32">
        <f t="shared" si="32"/>
        <v>0.92500000000000004</v>
      </c>
      <c r="AC193" s="33">
        <f t="shared" si="35"/>
        <v>0.92483500000000007</v>
      </c>
      <c r="AD193" s="32">
        <f t="shared" si="33"/>
        <v>0.91400000000000003</v>
      </c>
      <c r="AE193" s="116"/>
      <c r="AF193" s="70"/>
      <c r="AG193" s="191"/>
      <c r="AH193" s="70"/>
      <c r="AI193" s="126"/>
      <c r="AJ193" s="127"/>
      <c r="AK193" s="126"/>
    </row>
    <row r="194" spans="1:37" s="4" customFormat="1" ht="24.95" customHeight="1">
      <c r="A194" s="183">
        <v>91</v>
      </c>
      <c r="B194" s="184" t="s">
        <v>223</v>
      </c>
      <c r="C194" s="184" t="s">
        <v>224</v>
      </c>
      <c r="D194" s="185" t="s">
        <v>225</v>
      </c>
      <c r="E194" s="184" t="s">
        <v>20</v>
      </c>
      <c r="F194" s="184">
        <v>1</v>
      </c>
      <c r="G194" s="146">
        <v>55.22</v>
      </c>
      <c r="H194" s="147">
        <v>0.36</v>
      </c>
      <c r="I194" s="148" t="s">
        <v>14</v>
      </c>
      <c r="J194" s="134">
        <v>4.9000000000000004</v>
      </c>
      <c r="K194" s="144" t="s">
        <v>14</v>
      </c>
      <c r="L194" s="121">
        <f t="shared" si="42"/>
        <v>0.94399999999999995</v>
      </c>
      <c r="M194" s="123">
        <f t="shared" si="43"/>
        <v>0.94399999999999995</v>
      </c>
      <c r="N194" s="184" t="s">
        <v>478</v>
      </c>
      <c r="O194" s="184" t="s">
        <v>487</v>
      </c>
      <c r="P194" s="295" t="str">
        <f t="shared" ref="P194:P196" si="45">IF(H194&lt;L194,"Replace",IF(I194&lt;M194,"Replace","Comply"))</f>
        <v>Replace</v>
      </c>
      <c r="R194" s="203"/>
      <c r="S194" s="204">
        <v>1</v>
      </c>
      <c r="T194" s="22"/>
      <c r="U194" s="22"/>
      <c r="V194" s="22"/>
      <c r="W194" s="22"/>
      <c r="X194" s="118" t="s">
        <v>515</v>
      </c>
      <c r="Y194" s="30">
        <f t="shared" si="30"/>
        <v>50</v>
      </c>
      <c r="Z194" s="31">
        <f t="shared" si="34"/>
        <v>55.22</v>
      </c>
      <c r="AA194" s="30">
        <f t="shared" si="31"/>
        <v>150</v>
      </c>
      <c r="AB194" s="32">
        <f t="shared" si="32"/>
        <v>0.94399999999999995</v>
      </c>
      <c r="AC194" s="33">
        <f t="shared" si="35"/>
        <v>0.94399999999999995</v>
      </c>
      <c r="AD194" s="32">
        <f t="shared" si="33"/>
        <v>0.94399999999999995</v>
      </c>
      <c r="AE194" s="116"/>
      <c r="AF194" s="70"/>
      <c r="AG194" s="191"/>
      <c r="AH194" s="70"/>
      <c r="AI194" s="126"/>
      <c r="AJ194" s="127"/>
      <c r="AK194" s="126"/>
    </row>
    <row r="195" spans="1:37" s="4" customFormat="1" ht="24.95" customHeight="1">
      <c r="A195" s="183">
        <v>92</v>
      </c>
      <c r="B195" s="184" t="s">
        <v>223</v>
      </c>
      <c r="C195" s="184" t="s">
        <v>226</v>
      </c>
      <c r="D195" s="185" t="s">
        <v>227</v>
      </c>
      <c r="E195" s="184" t="s">
        <v>12</v>
      </c>
      <c r="F195" s="184">
        <v>1</v>
      </c>
      <c r="G195" s="146">
        <v>16.149999999999999</v>
      </c>
      <c r="H195" s="147">
        <v>1.5</v>
      </c>
      <c r="I195" s="151">
        <v>1.71</v>
      </c>
      <c r="J195" s="134">
        <v>16.39</v>
      </c>
      <c r="K195" s="152">
        <v>21.16</v>
      </c>
      <c r="L195" s="121">
        <f t="shared" si="42"/>
        <v>0.98075000000000001</v>
      </c>
      <c r="M195" s="123">
        <f t="shared" si="43"/>
        <v>0.98075000000000001</v>
      </c>
      <c r="N195" s="184" t="s">
        <v>478</v>
      </c>
      <c r="O195" s="184" t="s">
        <v>487</v>
      </c>
      <c r="P195" s="188" t="str">
        <f t="shared" si="45"/>
        <v>Comply</v>
      </c>
      <c r="R195" s="203">
        <v>1</v>
      </c>
      <c r="S195" s="204"/>
      <c r="T195" s="22"/>
      <c r="U195" s="22"/>
      <c r="V195" s="22"/>
      <c r="W195" s="22"/>
      <c r="X195" s="118" t="s">
        <v>515</v>
      </c>
      <c r="Y195" s="30">
        <f t="shared" si="30"/>
        <v>16</v>
      </c>
      <c r="Z195" s="31">
        <f t="shared" si="34"/>
        <v>16.149999999999999</v>
      </c>
      <c r="AA195" s="30">
        <f t="shared" si="31"/>
        <v>18</v>
      </c>
      <c r="AB195" s="32">
        <f t="shared" si="32"/>
        <v>0.98</v>
      </c>
      <c r="AC195" s="33">
        <f t="shared" si="35"/>
        <v>0.98075000000000001</v>
      </c>
      <c r="AD195" s="32">
        <f t="shared" si="33"/>
        <v>0.99</v>
      </c>
      <c r="AE195" s="116"/>
      <c r="AF195" s="70"/>
      <c r="AG195" s="191"/>
      <c r="AH195" s="70"/>
      <c r="AI195" s="126"/>
      <c r="AJ195" s="127"/>
      <c r="AK195" s="126"/>
    </row>
    <row r="196" spans="1:37" s="4" customFormat="1" ht="24.95" customHeight="1">
      <c r="A196" s="183">
        <v>93</v>
      </c>
      <c r="B196" s="184" t="s">
        <v>223</v>
      </c>
      <c r="C196" s="184" t="s">
        <v>228</v>
      </c>
      <c r="D196" s="185" t="s">
        <v>229</v>
      </c>
      <c r="E196" s="184" t="s">
        <v>15</v>
      </c>
      <c r="F196" s="184">
        <v>1</v>
      </c>
      <c r="G196" s="146">
        <v>12.08</v>
      </c>
      <c r="H196" s="147">
        <v>1.4</v>
      </c>
      <c r="I196" s="151">
        <v>2.58</v>
      </c>
      <c r="J196" s="134">
        <v>18.96</v>
      </c>
      <c r="K196" s="152">
        <v>34.979999999999997</v>
      </c>
      <c r="L196" s="121">
        <f t="shared" si="42"/>
        <v>0.96536</v>
      </c>
      <c r="M196" s="123">
        <f t="shared" si="43"/>
        <v>0.96536</v>
      </c>
      <c r="N196" s="184" t="s">
        <v>478</v>
      </c>
      <c r="O196" s="184" t="s">
        <v>487</v>
      </c>
      <c r="P196" s="188" t="str">
        <f t="shared" si="45"/>
        <v>Comply</v>
      </c>
      <c r="R196" s="203">
        <v>1</v>
      </c>
      <c r="S196" s="204"/>
      <c r="T196" s="22"/>
      <c r="U196" s="22"/>
      <c r="V196" s="22"/>
      <c r="W196" s="22"/>
      <c r="X196" s="118" t="s">
        <v>517</v>
      </c>
      <c r="Y196" s="30">
        <f t="shared" si="30"/>
        <v>12</v>
      </c>
      <c r="Z196" s="31">
        <f t="shared" si="34"/>
        <v>12.08</v>
      </c>
      <c r="AA196" s="30">
        <f t="shared" si="31"/>
        <v>14</v>
      </c>
      <c r="AB196" s="32">
        <f t="shared" si="32"/>
        <v>0.96499999999999997</v>
      </c>
      <c r="AC196" s="33">
        <f t="shared" si="35"/>
        <v>0.96536</v>
      </c>
      <c r="AD196" s="32">
        <f t="shared" si="33"/>
        <v>0.97399999999999998</v>
      </c>
      <c r="AE196" s="116"/>
      <c r="AF196" s="70"/>
      <c r="AG196" s="191"/>
      <c r="AH196" s="70"/>
      <c r="AI196" s="126"/>
      <c r="AJ196" s="127"/>
      <c r="AK196" s="126"/>
    </row>
    <row r="197" spans="1:37" s="4" customFormat="1" ht="21.95" customHeight="1">
      <c r="A197" s="357">
        <v>94</v>
      </c>
      <c r="B197" s="346" t="s">
        <v>223</v>
      </c>
      <c r="C197" s="346" t="s">
        <v>230</v>
      </c>
      <c r="D197" s="353" t="s">
        <v>231</v>
      </c>
      <c r="E197" s="346" t="s">
        <v>62</v>
      </c>
      <c r="F197" s="188">
        <v>1</v>
      </c>
      <c r="G197" s="142">
        <v>9.1999999999999993</v>
      </c>
      <c r="H197" s="143">
        <v>0.99</v>
      </c>
      <c r="I197" s="152">
        <v>1.1299999999999999</v>
      </c>
      <c r="J197" s="134">
        <v>16.48</v>
      </c>
      <c r="K197" s="152">
        <v>25.53</v>
      </c>
      <c r="L197" s="121">
        <f t="shared" si="42"/>
        <v>0.93820000000000003</v>
      </c>
      <c r="M197" s="123">
        <f t="shared" si="43"/>
        <v>0.93820000000000003</v>
      </c>
      <c r="N197" s="346" t="s">
        <v>478</v>
      </c>
      <c r="O197" s="346" t="s">
        <v>487</v>
      </c>
      <c r="P197" s="390" t="s">
        <v>524</v>
      </c>
      <c r="R197" s="203"/>
      <c r="S197" s="204"/>
      <c r="T197" s="22"/>
      <c r="U197" s="22"/>
      <c r="V197" s="22"/>
      <c r="W197" s="22"/>
      <c r="X197" s="118" t="s">
        <v>515</v>
      </c>
      <c r="Y197" s="30">
        <f t="shared" si="30"/>
        <v>8</v>
      </c>
      <c r="Z197" s="31">
        <f t="shared" si="34"/>
        <v>9.1999999999999993</v>
      </c>
      <c r="AA197" s="30">
        <f t="shared" si="31"/>
        <v>10</v>
      </c>
      <c r="AB197" s="32">
        <f t="shared" si="32"/>
        <v>0.92800000000000005</v>
      </c>
      <c r="AC197" s="33">
        <f t="shared" si="35"/>
        <v>0.93820000000000003</v>
      </c>
      <c r="AD197" s="32">
        <f t="shared" si="33"/>
        <v>0.94499999999999995</v>
      </c>
      <c r="AE197" s="116"/>
      <c r="AF197" s="70"/>
      <c r="AG197" s="191"/>
      <c r="AH197" s="70"/>
      <c r="AI197" s="126"/>
      <c r="AJ197" s="127"/>
      <c r="AK197" s="126"/>
    </row>
    <row r="198" spans="1:37" s="4" customFormat="1" ht="21.95" customHeight="1">
      <c r="A198" s="357"/>
      <c r="B198" s="346"/>
      <c r="C198" s="346"/>
      <c r="D198" s="353"/>
      <c r="E198" s="346"/>
      <c r="F198" s="188">
        <v>2</v>
      </c>
      <c r="G198" s="142">
        <v>15.5</v>
      </c>
      <c r="H198" s="143">
        <v>1.66</v>
      </c>
      <c r="I198" s="152">
        <v>4.74</v>
      </c>
      <c r="J198" s="134">
        <v>33.75</v>
      </c>
      <c r="K198" s="152">
        <v>56.32</v>
      </c>
      <c r="L198" s="121">
        <f t="shared" si="42"/>
        <v>0.97849999999999993</v>
      </c>
      <c r="M198" s="123">
        <f t="shared" si="43"/>
        <v>0.97849999999999993</v>
      </c>
      <c r="N198" s="346"/>
      <c r="O198" s="346"/>
      <c r="P198" s="391"/>
      <c r="R198" s="203">
        <v>1</v>
      </c>
      <c r="S198" s="204"/>
      <c r="T198" s="22"/>
      <c r="U198" s="22"/>
      <c r="V198" s="22"/>
      <c r="W198" s="22"/>
      <c r="X198" s="118" t="s">
        <v>515</v>
      </c>
      <c r="Y198" s="30">
        <f t="shared" si="30"/>
        <v>14</v>
      </c>
      <c r="Z198" s="31">
        <f t="shared" si="34"/>
        <v>15.5</v>
      </c>
      <c r="AA198" s="30">
        <f t="shared" si="31"/>
        <v>16</v>
      </c>
      <c r="AB198" s="32">
        <f t="shared" si="32"/>
        <v>0.97399999999999998</v>
      </c>
      <c r="AC198" s="33">
        <f t="shared" si="35"/>
        <v>0.97849999999999993</v>
      </c>
      <c r="AD198" s="32">
        <f t="shared" si="33"/>
        <v>0.98</v>
      </c>
      <c r="AE198" s="116"/>
      <c r="AF198" s="70"/>
      <c r="AG198" s="191"/>
      <c r="AH198" s="70"/>
      <c r="AI198" s="126"/>
      <c r="AJ198" s="127"/>
      <c r="AK198" s="126"/>
    </row>
    <row r="199" spans="1:37" s="4" customFormat="1" ht="21.95" customHeight="1">
      <c r="A199" s="357"/>
      <c r="B199" s="346"/>
      <c r="C199" s="346"/>
      <c r="D199" s="353"/>
      <c r="E199" s="346"/>
      <c r="F199" s="188">
        <v>3</v>
      </c>
      <c r="G199" s="142">
        <v>6.07</v>
      </c>
      <c r="H199" s="143">
        <v>0.99</v>
      </c>
      <c r="I199" s="152">
        <v>1.1299999999999999</v>
      </c>
      <c r="J199" s="134">
        <v>16.48</v>
      </c>
      <c r="K199" s="144">
        <v>23.53</v>
      </c>
      <c r="L199" s="121">
        <f t="shared" si="42"/>
        <v>0.92993000000000003</v>
      </c>
      <c r="M199" s="123">
        <f t="shared" si="43"/>
        <v>0.92993000000000003</v>
      </c>
      <c r="N199" s="346"/>
      <c r="O199" s="346"/>
      <c r="P199" s="352"/>
      <c r="R199" s="203"/>
      <c r="S199" s="204"/>
      <c r="T199" s="22"/>
      <c r="U199" s="22"/>
      <c r="V199" s="22"/>
      <c r="W199" s="22"/>
      <c r="X199" s="118" t="s">
        <v>515</v>
      </c>
      <c r="Y199" s="30">
        <f t="shared" si="30"/>
        <v>6</v>
      </c>
      <c r="Z199" s="31">
        <f t="shared" si="34"/>
        <v>6.07</v>
      </c>
      <c r="AA199" s="30">
        <f t="shared" si="31"/>
        <v>8</v>
      </c>
      <c r="AB199" s="32">
        <f t="shared" si="32"/>
        <v>0.93</v>
      </c>
      <c r="AC199" s="33">
        <f t="shared" si="35"/>
        <v>0.92993000000000003</v>
      </c>
      <c r="AD199" s="32">
        <f t="shared" si="33"/>
        <v>0.92800000000000005</v>
      </c>
      <c r="AE199" s="116"/>
      <c r="AF199" s="70"/>
      <c r="AG199" s="191"/>
      <c r="AH199" s="70"/>
      <c r="AI199" s="126"/>
      <c r="AJ199" s="127"/>
      <c r="AK199" s="126"/>
    </row>
    <row r="200" spans="1:37" s="4" customFormat="1" ht="24.95" customHeight="1">
      <c r="A200" s="186">
        <v>95</v>
      </c>
      <c r="B200" s="188" t="s">
        <v>223</v>
      </c>
      <c r="C200" s="188" t="s">
        <v>232</v>
      </c>
      <c r="D200" s="189" t="s">
        <v>233</v>
      </c>
      <c r="E200" s="188" t="s">
        <v>11</v>
      </c>
      <c r="F200" s="188">
        <v>1</v>
      </c>
      <c r="G200" s="142">
        <v>15.2</v>
      </c>
      <c r="H200" s="143">
        <v>0.87</v>
      </c>
      <c r="I200" s="152">
        <v>3.96</v>
      </c>
      <c r="J200" s="134">
        <v>21.66</v>
      </c>
      <c r="K200" s="144">
        <v>45.65</v>
      </c>
      <c r="L200" s="121">
        <f t="shared" si="42"/>
        <v>0.97760000000000002</v>
      </c>
      <c r="M200" s="123">
        <f t="shared" si="43"/>
        <v>0.97760000000000002</v>
      </c>
      <c r="N200" s="188" t="s">
        <v>478</v>
      </c>
      <c r="O200" s="188" t="s">
        <v>487</v>
      </c>
      <c r="P200" s="295" t="str">
        <f t="shared" ref="P200:P206" si="46">IF(H200&lt;L200,"Replace",IF(I200&lt;M200,"Replace","Comply"))</f>
        <v>Replace</v>
      </c>
      <c r="R200" s="203"/>
      <c r="S200" s="204">
        <v>1</v>
      </c>
      <c r="T200" s="22"/>
      <c r="U200" s="22"/>
      <c r="V200" s="22"/>
      <c r="W200" s="22"/>
      <c r="X200" s="118" t="s">
        <v>515</v>
      </c>
      <c r="Y200" s="30">
        <f t="shared" ref="Y200:Y263" si="47">LOOKUP(Z200,$AF$3:$BB$3,$AF$3:$BB$3)</f>
        <v>14</v>
      </c>
      <c r="Z200" s="31">
        <f t="shared" si="34"/>
        <v>15.2</v>
      </c>
      <c r="AA200" s="30">
        <f t="shared" ref="AA200:AA263" si="48">INDEX($AF$3:$BB$3,MATCH(Y200,$AF$3:$BB$3)+1)</f>
        <v>16</v>
      </c>
      <c r="AB200" s="32">
        <f t="shared" ref="AB200:AB263" si="49">LOOKUP(Y200,$AF$3:$BB$3,$AF$4:$BB$4)</f>
        <v>0.97399999999999998</v>
      </c>
      <c r="AC200" s="33">
        <f t="shared" si="35"/>
        <v>0.97760000000000002</v>
      </c>
      <c r="AD200" s="32">
        <f t="shared" ref="AD200:AD263" si="50">LOOKUP(AA200,$AF$3:$BB$3,$AF$4:$BB$4)</f>
        <v>0.98</v>
      </c>
      <c r="AE200" s="116"/>
      <c r="AF200" s="70"/>
      <c r="AG200" s="191"/>
      <c r="AH200" s="70"/>
      <c r="AI200" s="126"/>
      <c r="AJ200" s="127"/>
      <c r="AK200" s="126"/>
    </row>
    <row r="201" spans="1:37" s="4" customFormat="1" ht="24.95" customHeight="1">
      <c r="A201" s="261">
        <v>96</v>
      </c>
      <c r="B201" s="249" t="s">
        <v>223</v>
      </c>
      <c r="C201" s="249" t="s">
        <v>234</v>
      </c>
      <c r="D201" s="262" t="s">
        <v>235</v>
      </c>
      <c r="E201" s="249" t="s">
        <v>11</v>
      </c>
      <c r="F201" s="249">
        <v>1</v>
      </c>
      <c r="G201" s="150">
        <v>18.09</v>
      </c>
      <c r="H201" s="258">
        <v>1.66</v>
      </c>
      <c r="I201" s="251">
        <v>4.74</v>
      </c>
      <c r="J201" s="252">
        <v>33.75</v>
      </c>
      <c r="K201" s="273">
        <v>56.32</v>
      </c>
      <c r="L201" s="121">
        <f t="shared" si="42"/>
        <v>0.99022500000000002</v>
      </c>
      <c r="M201" s="123">
        <f t="shared" si="43"/>
        <v>0.99022500000000002</v>
      </c>
      <c r="N201" s="249" t="s">
        <v>478</v>
      </c>
      <c r="O201" s="249" t="s">
        <v>487</v>
      </c>
      <c r="P201" s="188" t="str">
        <f t="shared" si="46"/>
        <v>Comply</v>
      </c>
      <c r="R201" s="203">
        <v>1</v>
      </c>
      <c r="S201" s="204"/>
      <c r="T201" s="22"/>
      <c r="U201" s="22"/>
      <c r="V201" s="22"/>
      <c r="W201" s="22"/>
      <c r="X201" s="118" t="s">
        <v>515</v>
      </c>
      <c r="Y201" s="30">
        <f t="shared" si="47"/>
        <v>18</v>
      </c>
      <c r="Z201" s="31">
        <f t="shared" si="34"/>
        <v>18.09</v>
      </c>
      <c r="AA201" s="30">
        <f t="shared" si="48"/>
        <v>20</v>
      </c>
      <c r="AB201" s="32">
        <f t="shared" si="49"/>
        <v>0.99</v>
      </c>
      <c r="AC201" s="33">
        <f t="shared" si="35"/>
        <v>0.99022500000000002</v>
      </c>
      <c r="AD201" s="32">
        <f t="shared" si="50"/>
        <v>0.995</v>
      </c>
      <c r="AE201" s="116"/>
      <c r="AF201" s="70"/>
      <c r="AG201" s="191"/>
      <c r="AH201" s="70"/>
      <c r="AI201" s="126"/>
      <c r="AJ201" s="127"/>
      <c r="AK201" s="126"/>
    </row>
    <row r="202" spans="1:37" s="4" customFormat="1" ht="21.95" customHeight="1">
      <c r="A202" s="184">
        <v>97</v>
      </c>
      <c r="B202" s="184" t="s">
        <v>223</v>
      </c>
      <c r="C202" s="184" t="s">
        <v>236</v>
      </c>
      <c r="D202" s="185" t="s">
        <v>237</v>
      </c>
      <c r="E202" s="184" t="s">
        <v>11</v>
      </c>
      <c r="F202" s="184">
        <v>1</v>
      </c>
      <c r="G202" s="146">
        <v>18.100000000000001</v>
      </c>
      <c r="H202" s="147">
        <v>1.66</v>
      </c>
      <c r="I202" s="151">
        <v>4.74</v>
      </c>
      <c r="J202" s="143">
        <v>33.75</v>
      </c>
      <c r="K202" s="152">
        <v>56.32</v>
      </c>
      <c r="L202" s="121">
        <f t="shared" si="42"/>
        <v>0.99024999999999996</v>
      </c>
      <c r="M202" s="123">
        <f t="shared" si="43"/>
        <v>0.99024999999999996</v>
      </c>
      <c r="N202" s="184" t="s">
        <v>478</v>
      </c>
      <c r="O202" s="184" t="s">
        <v>487</v>
      </c>
      <c r="P202" s="188" t="str">
        <f t="shared" si="46"/>
        <v>Comply</v>
      </c>
      <c r="R202" s="203">
        <v>1</v>
      </c>
      <c r="S202" s="204"/>
      <c r="T202" s="22"/>
      <c r="U202" s="22"/>
      <c r="V202" s="22"/>
      <c r="W202" s="22"/>
      <c r="X202" s="118" t="s">
        <v>515</v>
      </c>
      <c r="Y202" s="30">
        <f t="shared" si="47"/>
        <v>18</v>
      </c>
      <c r="Z202" s="31">
        <f t="shared" ref="Z202:Z265" si="51">G202</f>
        <v>18.100000000000001</v>
      </c>
      <c r="AA202" s="30">
        <f t="shared" si="48"/>
        <v>20</v>
      </c>
      <c r="AB202" s="32">
        <f t="shared" si="49"/>
        <v>0.99</v>
      </c>
      <c r="AC202" s="33">
        <f t="shared" ref="AC202:AC265" si="52">((Z202-Y202)/(AA202-Y202))*(AD202-AB202)+AB202</f>
        <v>0.99024999999999996</v>
      </c>
      <c r="AD202" s="32">
        <f t="shared" si="50"/>
        <v>0.995</v>
      </c>
      <c r="AE202" s="116"/>
      <c r="AF202" s="70"/>
      <c r="AG202" s="191"/>
      <c r="AH202" s="70"/>
      <c r="AI202" s="126"/>
      <c r="AJ202" s="127"/>
      <c r="AK202" s="126"/>
    </row>
    <row r="203" spans="1:37" s="4" customFormat="1" ht="21.95" customHeight="1">
      <c r="A203" s="184">
        <v>98</v>
      </c>
      <c r="B203" s="184" t="s">
        <v>223</v>
      </c>
      <c r="C203" s="184" t="s">
        <v>238</v>
      </c>
      <c r="D203" s="185" t="s">
        <v>239</v>
      </c>
      <c r="E203" s="184" t="s">
        <v>11</v>
      </c>
      <c r="F203" s="184">
        <v>1</v>
      </c>
      <c r="G203" s="146">
        <v>12.07</v>
      </c>
      <c r="H203" s="147">
        <v>1.4</v>
      </c>
      <c r="I203" s="151">
        <v>2.58</v>
      </c>
      <c r="J203" s="134">
        <v>18.96</v>
      </c>
      <c r="K203" s="152">
        <v>34.979999999999997</v>
      </c>
      <c r="L203" s="121">
        <f t="shared" si="42"/>
        <v>0.96531499999999992</v>
      </c>
      <c r="M203" s="123">
        <f t="shared" si="43"/>
        <v>0.96531499999999992</v>
      </c>
      <c r="N203" s="184" t="s">
        <v>478</v>
      </c>
      <c r="O203" s="184" t="s">
        <v>487</v>
      </c>
      <c r="P203" s="188" t="str">
        <f t="shared" si="46"/>
        <v>Comply</v>
      </c>
      <c r="R203" s="203">
        <v>1</v>
      </c>
      <c r="S203" s="204"/>
      <c r="T203" s="22"/>
      <c r="U203" s="22"/>
      <c r="V203" s="22"/>
      <c r="W203" s="22"/>
      <c r="X203" s="118" t="s">
        <v>515</v>
      </c>
      <c r="Y203" s="30">
        <f t="shared" si="47"/>
        <v>12</v>
      </c>
      <c r="Z203" s="31">
        <f t="shared" si="51"/>
        <v>12.07</v>
      </c>
      <c r="AA203" s="30">
        <f t="shared" si="48"/>
        <v>14</v>
      </c>
      <c r="AB203" s="32">
        <f t="shared" si="49"/>
        <v>0.96499999999999997</v>
      </c>
      <c r="AC203" s="33">
        <f t="shared" si="52"/>
        <v>0.96531499999999992</v>
      </c>
      <c r="AD203" s="32">
        <f t="shared" si="50"/>
        <v>0.97399999999999998</v>
      </c>
      <c r="AE203" s="116"/>
      <c r="AF203" s="70"/>
      <c r="AG203" s="191"/>
      <c r="AH203" s="70"/>
      <c r="AI203" s="126"/>
      <c r="AJ203" s="127"/>
      <c r="AK203" s="126"/>
    </row>
    <row r="204" spans="1:37" s="4" customFormat="1" ht="21.95" customHeight="1">
      <c r="A204" s="183">
        <v>99</v>
      </c>
      <c r="B204" s="184" t="s">
        <v>240</v>
      </c>
      <c r="C204" s="184" t="s">
        <v>241</v>
      </c>
      <c r="D204" s="185" t="s">
        <v>242</v>
      </c>
      <c r="E204" s="184" t="s">
        <v>11</v>
      </c>
      <c r="F204" s="184">
        <v>1</v>
      </c>
      <c r="G204" s="146">
        <v>15.27</v>
      </c>
      <c r="H204" s="147">
        <v>1.87</v>
      </c>
      <c r="I204" s="151">
        <v>3.96</v>
      </c>
      <c r="J204" s="143">
        <v>21.66</v>
      </c>
      <c r="K204" s="152">
        <v>45.65</v>
      </c>
      <c r="L204" s="121">
        <f t="shared" si="42"/>
        <v>0.97780999999999996</v>
      </c>
      <c r="M204" s="123">
        <f t="shared" si="43"/>
        <v>0.97780999999999996</v>
      </c>
      <c r="N204" s="184" t="s">
        <v>478</v>
      </c>
      <c r="O204" s="184" t="s">
        <v>487</v>
      </c>
      <c r="P204" s="188" t="str">
        <f t="shared" si="46"/>
        <v>Comply</v>
      </c>
      <c r="R204" s="203">
        <v>1</v>
      </c>
      <c r="S204" s="204"/>
      <c r="T204" s="22"/>
      <c r="U204" s="22"/>
      <c r="V204" s="22"/>
      <c r="W204" s="22"/>
      <c r="X204" s="118" t="s">
        <v>515</v>
      </c>
      <c r="Y204" s="30">
        <f t="shared" si="47"/>
        <v>14</v>
      </c>
      <c r="Z204" s="31">
        <f t="shared" si="51"/>
        <v>15.27</v>
      </c>
      <c r="AA204" s="30">
        <f t="shared" si="48"/>
        <v>16</v>
      </c>
      <c r="AB204" s="32">
        <f t="shared" si="49"/>
        <v>0.97399999999999998</v>
      </c>
      <c r="AC204" s="33">
        <f t="shared" si="52"/>
        <v>0.97780999999999996</v>
      </c>
      <c r="AD204" s="32">
        <f t="shared" si="50"/>
        <v>0.98</v>
      </c>
      <c r="AE204" s="116"/>
      <c r="AF204" s="70"/>
      <c r="AG204" s="191"/>
      <c r="AH204" s="70"/>
      <c r="AI204" s="126"/>
      <c r="AJ204" s="127"/>
      <c r="AK204" s="126"/>
    </row>
    <row r="205" spans="1:37" s="4" customFormat="1" ht="21.95" customHeight="1">
      <c r="A205" s="183">
        <v>100</v>
      </c>
      <c r="B205" s="184" t="s">
        <v>243</v>
      </c>
      <c r="C205" s="184" t="s">
        <v>244</v>
      </c>
      <c r="D205" s="185" t="s">
        <v>245</v>
      </c>
      <c r="E205" s="184" t="s">
        <v>11</v>
      </c>
      <c r="F205" s="184">
        <v>1</v>
      </c>
      <c r="G205" s="146">
        <v>15.45</v>
      </c>
      <c r="H205" s="147">
        <v>1.87</v>
      </c>
      <c r="I205" s="151">
        <v>3.96</v>
      </c>
      <c r="J205" s="134">
        <v>21.66</v>
      </c>
      <c r="K205" s="152">
        <v>45.65</v>
      </c>
      <c r="L205" s="121">
        <f t="shared" si="42"/>
        <v>0.97834999999999994</v>
      </c>
      <c r="M205" s="123">
        <f t="shared" si="43"/>
        <v>0.97834999999999994</v>
      </c>
      <c r="N205" s="184" t="s">
        <v>478</v>
      </c>
      <c r="O205" s="184" t="s">
        <v>487</v>
      </c>
      <c r="P205" s="188" t="str">
        <f t="shared" si="46"/>
        <v>Comply</v>
      </c>
      <c r="R205" s="203">
        <v>1</v>
      </c>
      <c r="S205" s="204"/>
      <c r="T205" s="22"/>
      <c r="U205" s="22"/>
      <c r="V205" s="22"/>
      <c r="W205" s="22"/>
      <c r="X205" s="118" t="s">
        <v>515</v>
      </c>
      <c r="Y205" s="30">
        <f t="shared" si="47"/>
        <v>14</v>
      </c>
      <c r="Z205" s="31">
        <f t="shared" si="51"/>
        <v>15.45</v>
      </c>
      <c r="AA205" s="30">
        <f t="shared" si="48"/>
        <v>16</v>
      </c>
      <c r="AB205" s="32">
        <f t="shared" si="49"/>
        <v>0.97399999999999998</v>
      </c>
      <c r="AC205" s="33">
        <f t="shared" si="52"/>
        <v>0.97834999999999994</v>
      </c>
      <c r="AD205" s="32">
        <f t="shared" si="50"/>
        <v>0.98</v>
      </c>
      <c r="AE205" s="116"/>
      <c r="AF205" s="70"/>
      <c r="AG205" s="191"/>
      <c r="AH205" s="70"/>
      <c r="AI205" s="126"/>
      <c r="AJ205" s="127"/>
      <c r="AK205" s="126"/>
    </row>
    <row r="206" spans="1:37" s="4" customFormat="1" ht="21.95" customHeight="1">
      <c r="A206" s="184">
        <v>101</v>
      </c>
      <c r="B206" s="184" t="s">
        <v>243</v>
      </c>
      <c r="C206" s="184" t="s">
        <v>246</v>
      </c>
      <c r="D206" s="185" t="s">
        <v>247</v>
      </c>
      <c r="E206" s="184" t="s">
        <v>12</v>
      </c>
      <c r="F206" s="184">
        <v>1</v>
      </c>
      <c r="G206" s="146">
        <v>18.13</v>
      </c>
      <c r="H206" s="147">
        <v>1.35</v>
      </c>
      <c r="I206" s="151">
        <v>3.46</v>
      </c>
      <c r="J206" s="143">
        <v>20.09</v>
      </c>
      <c r="K206" s="152">
        <v>51.22</v>
      </c>
      <c r="L206" s="121">
        <f t="shared" si="42"/>
        <v>0.99032500000000001</v>
      </c>
      <c r="M206" s="123">
        <f t="shared" si="43"/>
        <v>0.99032500000000001</v>
      </c>
      <c r="N206" s="184" t="s">
        <v>478</v>
      </c>
      <c r="O206" s="184" t="s">
        <v>487</v>
      </c>
      <c r="P206" s="188" t="str">
        <f t="shared" si="46"/>
        <v>Comply</v>
      </c>
      <c r="R206" s="203">
        <v>1</v>
      </c>
      <c r="S206" s="204"/>
      <c r="T206" s="22"/>
      <c r="U206" s="22"/>
      <c r="V206" s="22"/>
      <c r="W206" s="22"/>
      <c r="X206" s="118" t="s">
        <v>515</v>
      </c>
      <c r="Y206" s="30">
        <f t="shared" si="47"/>
        <v>18</v>
      </c>
      <c r="Z206" s="31">
        <f t="shared" si="51"/>
        <v>18.13</v>
      </c>
      <c r="AA206" s="30">
        <f t="shared" si="48"/>
        <v>20</v>
      </c>
      <c r="AB206" s="32">
        <f t="shared" si="49"/>
        <v>0.99</v>
      </c>
      <c r="AC206" s="33">
        <f t="shared" si="52"/>
        <v>0.99032500000000001</v>
      </c>
      <c r="AD206" s="32">
        <f t="shared" si="50"/>
        <v>0.995</v>
      </c>
      <c r="AE206" s="116"/>
      <c r="AF206" s="70"/>
      <c r="AG206" s="191"/>
      <c r="AH206" s="70"/>
      <c r="AI206" s="126"/>
      <c r="AJ206" s="127"/>
      <c r="AK206" s="126"/>
    </row>
    <row r="207" spans="1:37" s="4" customFormat="1" ht="21.95" customHeight="1">
      <c r="A207" s="355">
        <v>102</v>
      </c>
      <c r="B207" s="345" t="s">
        <v>243</v>
      </c>
      <c r="C207" s="345" t="s">
        <v>248</v>
      </c>
      <c r="D207" s="350" t="s">
        <v>249</v>
      </c>
      <c r="E207" s="345" t="s">
        <v>54</v>
      </c>
      <c r="F207" s="184">
        <v>1</v>
      </c>
      <c r="G207" s="150">
        <v>8.83</v>
      </c>
      <c r="H207" s="147">
        <v>1.1499999999999999</v>
      </c>
      <c r="I207" s="148">
        <v>1.6</v>
      </c>
      <c r="J207" s="134">
        <v>19.14</v>
      </c>
      <c r="K207" s="152">
        <v>27.99</v>
      </c>
      <c r="L207" s="121">
        <f t="shared" si="42"/>
        <v>0.93505499999999997</v>
      </c>
      <c r="M207" s="123">
        <f t="shared" si="43"/>
        <v>0.93505499999999997</v>
      </c>
      <c r="N207" s="345" t="s">
        <v>478</v>
      </c>
      <c r="O207" s="345" t="s">
        <v>487</v>
      </c>
      <c r="P207" s="375" t="s">
        <v>524</v>
      </c>
      <c r="R207" s="203"/>
      <c r="S207" s="204"/>
      <c r="T207" s="22"/>
      <c r="U207" s="22"/>
      <c r="V207" s="22"/>
      <c r="W207" s="22"/>
      <c r="X207" s="118" t="s">
        <v>515</v>
      </c>
      <c r="Y207" s="30">
        <f t="shared" si="47"/>
        <v>8</v>
      </c>
      <c r="Z207" s="31">
        <f t="shared" si="51"/>
        <v>8.83</v>
      </c>
      <c r="AA207" s="30">
        <f t="shared" si="48"/>
        <v>10</v>
      </c>
      <c r="AB207" s="32">
        <f t="shared" si="49"/>
        <v>0.92800000000000005</v>
      </c>
      <c r="AC207" s="33">
        <f t="shared" si="52"/>
        <v>0.93505499999999997</v>
      </c>
      <c r="AD207" s="32">
        <f t="shared" si="50"/>
        <v>0.94499999999999995</v>
      </c>
      <c r="AE207" s="116"/>
      <c r="AF207" s="70"/>
      <c r="AG207" s="191"/>
      <c r="AH207" s="70"/>
      <c r="AI207" s="126"/>
      <c r="AJ207" s="127"/>
      <c r="AK207" s="126"/>
    </row>
    <row r="208" spans="1:37" s="4" customFormat="1" ht="21.95" customHeight="1">
      <c r="A208" s="355"/>
      <c r="B208" s="345"/>
      <c r="C208" s="345"/>
      <c r="D208" s="350"/>
      <c r="E208" s="345"/>
      <c r="F208" s="184">
        <v>2</v>
      </c>
      <c r="G208" s="146">
        <v>16.09</v>
      </c>
      <c r="H208" s="147">
        <v>1.35</v>
      </c>
      <c r="I208" s="151">
        <v>1.71</v>
      </c>
      <c r="J208" s="134">
        <v>16.39</v>
      </c>
      <c r="K208" s="152">
        <v>21.16</v>
      </c>
      <c r="L208" s="121">
        <f t="shared" si="42"/>
        <v>0.98044999999999993</v>
      </c>
      <c r="M208" s="123">
        <f t="shared" si="43"/>
        <v>0.98044999999999993</v>
      </c>
      <c r="N208" s="345"/>
      <c r="O208" s="345"/>
      <c r="P208" s="376"/>
      <c r="R208" s="203">
        <v>1</v>
      </c>
      <c r="S208" s="204"/>
      <c r="T208" s="22"/>
      <c r="U208" s="22"/>
      <c r="V208" s="22"/>
      <c r="W208" s="22"/>
      <c r="X208" s="118" t="s">
        <v>515</v>
      </c>
      <c r="Y208" s="30">
        <f t="shared" si="47"/>
        <v>16</v>
      </c>
      <c r="Z208" s="31">
        <f t="shared" si="51"/>
        <v>16.09</v>
      </c>
      <c r="AA208" s="30">
        <f t="shared" si="48"/>
        <v>18</v>
      </c>
      <c r="AB208" s="32">
        <f t="shared" si="49"/>
        <v>0.98</v>
      </c>
      <c r="AC208" s="33">
        <f t="shared" si="52"/>
        <v>0.98044999999999993</v>
      </c>
      <c r="AD208" s="32">
        <f t="shared" si="50"/>
        <v>0.99</v>
      </c>
      <c r="AE208" s="116"/>
      <c r="AF208" s="70"/>
      <c r="AG208" s="191"/>
      <c r="AH208" s="70"/>
      <c r="AI208" s="126"/>
      <c r="AJ208" s="127"/>
      <c r="AK208" s="126"/>
    </row>
    <row r="209" spans="1:37" s="4" customFormat="1" ht="21.95" customHeight="1">
      <c r="A209" s="355"/>
      <c r="B209" s="345"/>
      <c r="C209" s="345"/>
      <c r="D209" s="350"/>
      <c r="E209" s="345"/>
      <c r="F209" s="184">
        <v>3</v>
      </c>
      <c r="G209" s="146">
        <v>8.83</v>
      </c>
      <c r="H209" s="147">
        <v>1.1499999999999999</v>
      </c>
      <c r="I209" s="151">
        <v>1.6</v>
      </c>
      <c r="J209" s="134">
        <v>19.14</v>
      </c>
      <c r="K209" s="152">
        <v>27.99</v>
      </c>
      <c r="L209" s="121">
        <f t="shared" si="42"/>
        <v>0.93505499999999997</v>
      </c>
      <c r="M209" s="123">
        <f t="shared" si="43"/>
        <v>0.93505499999999997</v>
      </c>
      <c r="N209" s="345"/>
      <c r="O209" s="345"/>
      <c r="P209" s="347"/>
      <c r="R209" s="203"/>
      <c r="S209" s="204"/>
      <c r="T209" s="22"/>
      <c r="U209" s="22"/>
      <c r="V209" s="22"/>
      <c r="W209" s="22"/>
      <c r="X209" s="118" t="s">
        <v>515</v>
      </c>
      <c r="Y209" s="30">
        <f t="shared" si="47"/>
        <v>8</v>
      </c>
      <c r="Z209" s="31">
        <f t="shared" si="51"/>
        <v>8.83</v>
      </c>
      <c r="AA209" s="30">
        <f t="shared" si="48"/>
        <v>10</v>
      </c>
      <c r="AB209" s="32">
        <f t="shared" si="49"/>
        <v>0.92800000000000005</v>
      </c>
      <c r="AC209" s="33">
        <f t="shared" si="52"/>
        <v>0.93505499999999997</v>
      </c>
      <c r="AD209" s="32">
        <f t="shared" si="50"/>
        <v>0.94499999999999995</v>
      </c>
      <c r="AE209" s="116"/>
      <c r="AF209" s="70"/>
      <c r="AG209" s="191"/>
      <c r="AH209" s="70"/>
      <c r="AI209" s="126"/>
      <c r="AJ209" s="127"/>
      <c r="AK209" s="126"/>
    </row>
    <row r="210" spans="1:37" s="4" customFormat="1" ht="21.95" customHeight="1">
      <c r="A210" s="345">
        <v>103</v>
      </c>
      <c r="B210" s="345" t="s">
        <v>243</v>
      </c>
      <c r="C210" s="345" t="s">
        <v>250</v>
      </c>
      <c r="D210" s="350" t="s">
        <v>251</v>
      </c>
      <c r="E210" s="345" t="s">
        <v>48</v>
      </c>
      <c r="F210" s="184">
        <v>1</v>
      </c>
      <c r="G210" s="146">
        <v>16.23</v>
      </c>
      <c r="H210" s="147">
        <v>1.5</v>
      </c>
      <c r="I210" s="151">
        <v>1.71</v>
      </c>
      <c r="J210" s="134">
        <v>16.39</v>
      </c>
      <c r="K210" s="152">
        <v>21.16</v>
      </c>
      <c r="L210" s="121">
        <f t="shared" si="42"/>
        <v>0.98114999999999997</v>
      </c>
      <c r="M210" s="123">
        <f t="shared" si="43"/>
        <v>0.98114999999999997</v>
      </c>
      <c r="N210" s="345" t="s">
        <v>478</v>
      </c>
      <c r="O210" s="345" t="s">
        <v>487</v>
      </c>
      <c r="P210" s="375" t="s">
        <v>524</v>
      </c>
      <c r="R210" s="203">
        <v>1</v>
      </c>
      <c r="S210" s="204"/>
      <c r="T210" s="22"/>
      <c r="U210" s="22"/>
      <c r="V210" s="22"/>
      <c r="W210" s="22"/>
      <c r="X210" s="118" t="s">
        <v>515</v>
      </c>
      <c r="Y210" s="30">
        <f t="shared" si="47"/>
        <v>16</v>
      </c>
      <c r="Z210" s="31">
        <f t="shared" si="51"/>
        <v>16.23</v>
      </c>
      <c r="AA210" s="30">
        <f t="shared" si="48"/>
        <v>18</v>
      </c>
      <c r="AB210" s="32">
        <f t="shared" si="49"/>
        <v>0.98</v>
      </c>
      <c r="AC210" s="33">
        <f t="shared" si="52"/>
        <v>0.98114999999999997</v>
      </c>
      <c r="AD210" s="32">
        <f t="shared" si="50"/>
        <v>0.99</v>
      </c>
      <c r="AE210" s="116"/>
      <c r="AF210" s="70"/>
      <c r="AG210" s="191"/>
      <c r="AH210" s="70"/>
      <c r="AI210" s="126"/>
      <c r="AJ210" s="127"/>
      <c r="AK210" s="126"/>
    </row>
    <row r="211" spans="1:37" s="4" customFormat="1" ht="21.95" customHeight="1">
      <c r="A211" s="345"/>
      <c r="B211" s="345"/>
      <c r="C211" s="345"/>
      <c r="D211" s="350"/>
      <c r="E211" s="345"/>
      <c r="F211" s="184">
        <v>2</v>
      </c>
      <c r="G211" s="146">
        <v>7.08</v>
      </c>
      <c r="H211" s="147">
        <v>1.6</v>
      </c>
      <c r="I211" s="151">
        <v>1.72</v>
      </c>
      <c r="J211" s="134">
        <v>31.2</v>
      </c>
      <c r="K211" s="152">
        <v>35.44</v>
      </c>
      <c r="L211" s="121">
        <f t="shared" si="42"/>
        <v>0.92892000000000008</v>
      </c>
      <c r="M211" s="123">
        <f t="shared" si="43"/>
        <v>0.92892000000000008</v>
      </c>
      <c r="N211" s="345"/>
      <c r="O211" s="345"/>
      <c r="P211" s="347"/>
      <c r="R211" s="203"/>
      <c r="S211" s="204"/>
      <c r="T211" s="22"/>
      <c r="U211" s="22"/>
      <c r="V211" s="22"/>
      <c r="W211" s="22"/>
      <c r="X211" s="118" t="s">
        <v>515</v>
      </c>
      <c r="Y211" s="30">
        <f t="shared" si="47"/>
        <v>6</v>
      </c>
      <c r="Z211" s="31">
        <f t="shared" si="51"/>
        <v>7.08</v>
      </c>
      <c r="AA211" s="30">
        <f t="shared" si="48"/>
        <v>8</v>
      </c>
      <c r="AB211" s="32">
        <f t="shared" si="49"/>
        <v>0.93</v>
      </c>
      <c r="AC211" s="33">
        <f t="shared" si="52"/>
        <v>0.92892000000000008</v>
      </c>
      <c r="AD211" s="32">
        <f t="shared" si="50"/>
        <v>0.92800000000000005</v>
      </c>
      <c r="AE211" s="116"/>
      <c r="AF211" s="70"/>
      <c r="AG211" s="191"/>
      <c r="AH211" s="70"/>
      <c r="AI211" s="126"/>
      <c r="AJ211" s="127"/>
      <c r="AK211" s="126"/>
    </row>
    <row r="212" spans="1:37" s="4" customFormat="1" ht="21.95" customHeight="1">
      <c r="A212" s="345">
        <v>104</v>
      </c>
      <c r="B212" s="345" t="s">
        <v>243</v>
      </c>
      <c r="C212" s="345" t="s">
        <v>252</v>
      </c>
      <c r="D212" s="350" t="s">
        <v>253</v>
      </c>
      <c r="E212" s="345" t="s">
        <v>67</v>
      </c>
      <c r="F212" s="184">
        <v>1</v>
      </c>
      <c r="G212" s="146">
        <v>6.95</v>
      </c>
      <c r="H212" s="147">
        <v>1.6</v>
      </c>
      <c r="I212" s="151">
        <v>1.72</v>
      </c>
      <c r="J212" s="134">
        <v>31.2</v>
      </c>
      <c r="K212" s="152">
        <v>35.44</v>
      </c>
      <c r="L212" s="121">
        <f t="shared" si="42"/>
        <v>0.92905000000000004</v>
      </c>
      <c r="M212" s="123">
        <f t="shared" si="43"/>
        <v>0.92905000000000004</v>
      </c>
      <c r="N212" s="345" t="s">
        <v>478</v>
      </c>
      <c r="O212" s="345" t="s">
        <v>487</v>
      </c>
      <c r="P212" s="375" t="s">
        <v>524</v>
      </c>
      <c r="R212" s="203">
        <v>1</v>
      </c>
      <c r="S212" s="204"/>
      <c r="T212" s="22"/>
      <c r="U212" s="22"/>
      <c r="V212" s="22"/>
      <c r="W212" s="22"/>
      <c r="X212" s="118" t="s">
        <v>515</v>
      </c>
      <c r="Y212" s="30">
        <f t="shared" si="47"/>
        <v>6</v>
      </c>
      <c r="Z212" s="31">
        <f t="shared" si="51"/>
        <v>6.95</v>
      </c>
      <c r="AA212" s="30">
        <f t="shared" si="48"/>
        <v>8</v>
      </c>
      <c r="AB212" s="32">
        <f t="shared" si="49"/>
        <v>0.93</v>
      </c>
      <c r="AC212" s="33">
        <f t="shared" si="52"/>
        <v>0.92905000000000004</v>
      </c>
      <c r="AD212" s="32">
        <f t="shared" si="50"/>
        <v>0.92800000000000005</v>
      </c>
      <c r="AE212" s="116"/>
      <c r="AF212" s="70"/>
      <c r="AG212" s="191"/>
      <c r="AH212" s="70"/>
      <c r="AI212" s="126"/>
      <c r="AJ212" s="127"/>
      <c r="AK212" s="126"/>
    </row>
    <row r="213" spans="1:37" s="4" customFormat="1" ht="21.95" customHeight="1">
      <c r="A213" s="345"/>
      <c r="B213" s="345"/>
      <c r="C213" s="345"/>
      <c r="D213" s="350"/>
      <c r="E213" s="345"/>
      <c r="F213" s="184">
        <v>2</v>
      </c>
      <c r="G213" s="146">
        <v>15.21</v>
      </c>
      <c r="H213" s="147">
        <v>1.6</v>
      </c>
      <c r="I213" s="151">
        <v>1.71</v>
      </c>
      <c r="J213" s="134">
        <v>16.39</v>
      </c>
      <c r="K213" s="152">
        <v>21.16</v>
      </c>
      <c r="L213" s="121">
        <f t="shared" si="42"/>
        <v>0.97763</v>
      </c>
      <c r="M213" s="123">
        <f t="shared" si="43"/>
        <v>0.97763</v>
      </c>
      <c r="N213" s="345"/>
      <c r="O213" s="345"/>
      <c r="P213" s="347"/>
      <c r="R213" s="203"/>
      <c r="S213" s="204"/>
      <c r="T213" s="22"/>
      <c r="U213" s="22"/>
      <c r="V213" s="22"/>
      <c r="W213" s="22"/>
      <c r="X213" s="118" t="s">
        <v>515</v>
      </c>
      <c r="Y213" s="30">
        <f t="shared" si="47"/>
        <v>14</v>
      </c>
      <c r="Z213" s="31">
        <f t="shared" si="51"/>
        <v>15.21</v>
      </c>
      <c r="AA213" s="30">
        <f t="shared" si="48"/>
        <v>16</v>
      </c>
      <c r="AB213" s="32">
        <f t="shared" si="49"/>
        <v>0.97399999999999998</v>
      </c>
      <c r="AC213" s="33">
        <f t="shared" si="52"/>
        <v>0.97763</v>
      </c>
      <c r="AD213" s="32">
        <f t="shared" si="50"/>
        <v>0.98</v>
      </c>
      <c r="AE213" s="116"/>
      <c r="AF213" s="70"/>
      <c r="AG213" s="191"/>
      <c r="AH213" s="70"/>
      <c r="AI213" s="126"/>
      <c r="AJ213" s="127"/>
      <c r="AK213" s="126"/>
    </row>
    <row r="214" spans="1:37" s="4" customFormat="1" ht="21.95" customHeight="1">
      <c r="A214" s="355">
        <v>105</v>
      </c>
      <c r="B214" s="345" t="s">
        <v>243</v>
      </c>
      <c r="C214" s="345" t="s">
        <v>254</v>
      </c>
      <c r="D214" s="350" t="s">
        <v>255</v>
      </c>
      <c r="E214" s="345" t="s">
        <v>54</v>
      </c>
      <c r="F214" s="184">
        <v>1</v>
      </c>
      <c r="G214" s="146">
        <v>7.01</v>
      </c>
      <c r="H214" s="147">
        <v>1.5</v>
      </c>
      <c r="I214" s="151">
        <v>1.72</v>
      </c>
      <c r="J214" s="134">
        <v>31.2</v>
      </c>
      <c r="K214" s="152">
        <v>35.44</v>
      </c>
      <c r="L214" s="121">
        <f t="shared" si="42"/>
        <v>0.92899000000000009</v>
      </c>
      <c r="M214" s="123">
        <f t="shared" si="43"/>
        <v>0.92899000000000009</v>
      </c>
      <c r="N214" s="345" t="s">
        <v>478</v>
      </c>
      <c r="O214" s="345" t="s">
        <v>487</v>
      </c>
      <c r="P214" s="375" t="s">
        <v>524</v>
      </c>
      <c r="R214" s="203"/>
      <c r="S214" s="204"/>
      <c r="T214" s="22"/>
      <c r="U214" s="22"/>
      <c r="V214" s="22"/>
      <c r="W214" s="22"/>
      <c r="X214" s="118" t="s">
        <v>515</v>
      </c>
      <c r="Y214" s="30">
        <f t="shared" si="47"/>
        <v>6</v>
      </c>
      <c r="Z214" s="31">
        <f t="shared" si="51"/>
        <v>7.01</v>
      </c>
      <c r="AA214" s="30">
        <f t="shared" si="48"/>
        <v>8</v>
      </c>
      <c r="AB214" s="32">
        <f t="shared" si="49"/>
        <v>0.93</v>
      </c>
      <c r="AC214" s="33">
        <f t="shared" si="52"/>
        <v>0.92899000000000009</v>
      </c>
      <c r="AD214" s="32">
        <f t="shared" si="50"/>
        <v>0.92800000000000005</v>
      </c>
      <c r="AE214" s="116"/>
      <c r="AF214" s="70"/>
      <c r="AG214" s="191"/>
      <c r="AH214" s="70"/>
      <c r="AI214" s="126"/>
      <c r="AJ214" s="127"/>
      <c r="AK214" s="126"/>
    </row>
    <row r="215" spans="1:37" s="4" customFormat="1" ht="21.95" customHeight="1">
      <c r="A215" s="355"/>
      <c r="B215" s="345"/>
      <c r="C215" s="345"/>
      <c r="D215" s="350"/>
      <c r="E215" s="345"/>
      <c r="F215" s="184">
        <v>2</v>
      </c>
      <c r="G215" s="146">
        <v>16.14</v>
      </c>
      <c r="H215" s="147">
        <v>1.6</v>
      </c>
      <c r="I215" s="151">
        <v>1.71</v>
      </c>
      <c r="J215" s="134">
        <v>16.39</v>
      </c>
      <c r="K215" s="152">
        <v>21.16</v>
      </c>
      <c r="L215" s="121">
        <f t="shared" si="42"/>
        <v>0.98070000000000002</v>
      </c>
      <c r="M215" s="123">
        <f t="shared" si="43"/>
        <v>0.98070000000000002</v>
      </c>
      <c r="N215" s="345"/>
      <c r="O215" s="345"/>
      <c r="P215" s="376"/>
      <c r="R215" s="203">
        <v>1</v>
      </c>
      <c r="S215" s="204"/>
      <c r="T215" s="22"/>
      <c r="U215" s="22"/>
      <c r="V215" s="22"/>
      <c r="W215" s="22"/>
      <c r="X215" s="118" t="s">
        <v>515</v>
      </c>
      <c r="Y215" s="30">
        <f t="shared" si="47"/>
        <v>16</v>
      </c>
      <c r="Z215" s="31">
        <f t="shared" si="51"/>
        <v>16.14</v>
      </c>
      <c r="AA215" s="30">
        <f t="shared" si="48"/>
        <v>18</v>
      </c>
      <c r="AB215" s="32">
        <f t="shared" si="49"/>
        <v>0.98</v>
      </c>
      <c r="AC215" s="33">
        <f t="shared" si="52"/>
        <v>0.98070000000000002</v>
      </c>
      <c r="AD215" s="32">
        <f t="shared" si="50"/>
        <v>0.99</v>
      </c>
      <c r="AE215" s="116"/>
      <c r="AF215" s="70"/>
      <c r="AG215" s="191"/>
      <c r="AH215" s="70"/>
      <c r="AI215" s="126"/>
      <c r="AJ215" s="127"/>
      <c r="AK215" s="126"/>
    </row>
    <row r="216" spans="1:37" s="4" customFormat="1" ht="21.95" customHeight="1">
      <c r="A216" s="355"/>
      <c r="B216" s="345"/>
      <c r="C216" s="345"/>
      <c r="D216" s="350"/>
      <c r="E216" s="345"/>
      <c r="F216" s="184">
        <v>3</v>
      </c>
      <c r="G216" s="146">
        <v>7.01</v>
      </c>
      <c r="H216" s="147">
        <v>1.5</v>
      </c>
      <c r="I216" s="151">
        <v>1.72</v>
      </c>
      <c r="J216" s="134">
        <v>31.2</v>
      </c>
      <c r="K216" s="152">
        <v>35.44</v>
      </c>
      <c r="L216" s="121">
        <f t="shared" si="42"/>
        <v>0.92899000000000009</v>
      </c>
      <c r="M216" s="123">
        <f t="shared" si="43"/>
        <v>0.92899000000000009</v>
      </c>
      <c r="N216" s="345"/>
      <c r="O216" s="345"/>
      <c r="P216" s="347"/>
      <c r="R216" s="203"/>
      <c r="S216" s="204"/>
      <c r="T216" s="22"/>
      <c r="U216" s="22"/>
      <c r="V216" s="22"/>
      <c r="W216" s="22"/>
      <c r="X216" s="118" t="s">
        <v>515</v>
      </c>
      <c r="Y216" s="30">
        <f t="shared" si="47"/>
        <v>6</v>
      </c>
      <c r="Z216" s="31">
        <f t="shared" si="51"/>
        <v>7.01</v>
      </c>
      <c r="AA216" s="30">
        <f t="shared" si="48"/>
        <v>8</v>
      </c>
      <c r="AB216" s="32">
        <f t="shared" si="49"/>
        <v>0.93</v>
      </c>
      <c r="AC216" s="33">
        <f t="shared" si="52"/>
        <v>0.92899000000000009</v>
      </c>
      <c r="AD216" s="32">
        <f t="shared" si="50"/>
        <v>0.92800000000000005</v>
      </c>
      <c r="AE216" s="116"/>
      <c r="AF216" s="70"/>
      <c r="AG216" s="191"/>
      <c r="AH216" s="70"/>
      <c r="AI216" s="126"/>
      <c r="AJ216" s="127"/>
      <c r="AK216" s="126"/>
    </row>
    <row r="217" spans="1:37" s="4" customFormat="1" ht="21.95" customHeight="1">
      <c r="A217" s="345">
        <v>106</v>
      </c>
      <c r="B217" s="345" t="s">
        <v>243</v>
      </c>
      <c r="C217" s="345" t="s">
        <v>256</v>
      </c>
      <c r="D217" s="350" t="s">
        <v>257</v>
      </c>
      <c r="E217" s="345" t="s">
        <v>17</v>
      </c>
      <c r="F217" s="184">
        <v>1</v>
      </c>
      <c r="G217" s="146">
        <v>15.66</v>
      </c>
      <c r="H217" s="147">
        <v>1.6</v>
      </c>
      <c r="I217" s="148">
        <v>1.7</v>
      </c>
      <c r="J217" s="134">
        <v>16.309999999999999</v>
      </c>
      <c r="K217" s="152">
        <v>21.09</v>
      </c>
      <c r="L217" s="121">
        <f t="shared" si="42"/>
        <v>0.97897999999999996</v>
      </c>
      <c r="M217" s="123">
        <f t="shared" si="43"/>
        <v>0.97897999999999996</v>
      </c>
      <c r="N217" s="345" t="s">
        <v>478</v>
      </c>
      <c r="O217" s="345" t="s">
        <v>487</v>
      </c>
      <c r="P217" s="375" t="s">
        <v>524</v>
      </c>
      <c r="R217" s="203"/>
      <c r="S217" s="204"/>
      <c r="T217" s="22"/>
      <c r="U217" s="22"/>
      <c r="V217" s="22"/>
      <c r="W217" s="22"/>
      <c r="X217" s="118" t="s">
        <v>515</v>
      </c>
      <c r="Y217" s="30">
        <f t="shared" si="47"/>
        <v>14</v>
      </c>
      <c r="Z217" s="31">
        <f t="shared" si="51"/>
        <v>15.66</v>
      </c>
      <c r="AA217" s="30">
        <f t="shared" si="48"/>
        <v>16</v>
      </c>
      <c r="AB217" s="32">
        <f t="shared" si="49"/>
        <v>0.97399999999999998</v>
      </c>
      <c r="AC217" s="33">
        <f t="shared" si="52"/>
        <v>0.97897999999999996</v>
      </c>
      <c r="AD217" s="32">
        <f t="shared" si="50"/>
        <v>0.98</v>
      </c>
      <c r="AE217" s="116"/>
      <c r="AF217" s="70"/>
      <c r="AG217" s="191"/>
      <c r="AH217" s="70"/>
      <c r="AI217" s="126"/>
      <c r="AJ217" s="127"/>
      <c r="AK217" s="126"/>
    </row>
    <row r="218" spans="1:37" s="4" customFormat="1" ht="21.95" customHeight="1">
      <c r="A218" s="345"/>
      <c r="B218" s="345"/>
      <c r="C218" s="345"/>
      <c r="D218" s="350"/>
      <c r="E218" s="345"/>
      <c r="F218" s="184">
        <v>2</v>
      </c>
      <c r="G218" s="146">
        <v>15.93</v>
      </c>
      <c r="H218" s="147">
        <v>1.5</v>
      </c>
      <c r="I218" s="148">
        <v>1.7</v>
      </c>
      <c r="J218" s="134">
        <v>16.309999999999999</v>
      </c>
      <c r="K218" s="152">
        <v>21.09</v>
      </c>
      <c r="L218" s="121">
        <f t="shared" si="42"/>
        <v>0.97978999999999994</v>
      </c>
      <c r="M218" s="123">
        <f t="shared" si="43"/>
        <v>0.97978999999999994</v>
      </c>
      <c r="N218" s="345"/>
      <c r="O218" s="345"/>
      <c r="P218" s="376"/>
      <c r="R218" s="203">
        <v>1</v>
      </c>
      <c r="S218" s="204"/>
      <c r="T218" s="22"/>
      <c r="U218" s="22"/>
      <c r="V218" s="22"/>
      <c r="W218" s="22"/>
      <c r="X218" s="118" t="s">
        <v>515</v>
      </c>
      <c r="Y218" s="30">
        <f t="shared" si="47"/>
        <v>14</v>
      </c>
      <c r="Z218" s="31">
        <f t="shared" si="51"/>
        <v>15.93</v>
      </c>
      <c r="AA218" s="30">
        <f t="shared" si="48"/>
        <v>16</v>
      </c>
      <c r="AB218" s="32">
        <f t="shared" si="49"/>
        <v>0.97399999999999998</v>
      </c>
      <c r="AC218" s="33">
        <f t="shared" si="52"/>
        <v>0.97978999999999994</v>
      </c>
      <c r="AD218" s="32">
        <f t="shared" si="50"/>
        <v>0.98</v>
      </c>
      <c r="AE218" s="116"/>
      <c r="AF218" s="70"/>
      <c r="AG218" s="191"/>
      <c r="AH218" s="70"/>
      <c r="AI218" s="126"/>
      <c r="AJ218" s="127"/>
      <c r="AK218" s="126"/>
    </row>
    <row r="219" spans="1:37" s="4" customFormat="1" ht="21.95" customHeight="1">
      <c r="A219" s="345"/>
      <c r="B219" s="345"/>
      <c r="C219" s="345"/>
      <c r="D219" s="350"/>
      <c r="E219" s="345"/>
      <c r="F219" s="184">
        <v>3</v>
      </c>
      <c r="G219" s="146">
        <v>15.61</v>
      </c>
      <c r="H219" s="147">
        <v>1.5</v>
      </c>
      <c r="I219" s="148">
        <v>1.7</v>
      </c>
      <c r="J219" s="134">
        <v>16.309999999999999</v>
      </c>
      <c r="K219" s="152">
        <v>21.09</v>
      </c>
      <c r="L219" s="121">
        <f t="shared" si="42"/>
        <v>0.97882999999999998</v>
      </c>
      <c r="M219" s="123">
        <f t="shared" si="43"/>
        <v>0.97882999999999998</v>
      </c>
      <c r="N219" s="345"/>
      <c r="O219" s="345"/>
      <c r="P219" s="347"/>
      <c r="R219" s="203"/>
      <c r="S219" s="204"/>
      <c r="T219" s="22"/>
      <c r="U219" s="22"/>
      <c r="V219" s="22"/>
      <c r="W219" s="22"/>
      <c r="X219" s="118" t="s">
        <v>515</v>
      </c>
      <c r="Y219" s="30">
        <f t="shared" si="47"/>
        <v>14</v>
      </c>
      <c r="Z219" s="31">
        <f t="shared" si="51"/>
        <v>15.61</v>
      </c>
      <c r="AA219" s="30">
        <f t="shared" si="48"/>
        <v>16</v>
      </c>
      <c r="AB219" s="32">
        <f t="shared" si="49"/>
        <v>0.97399999999999998</v>
      </c>
      <c r="AC219" s="33">
        <f t="shared" si="52"/>
        <v>0.97882999999999998</v>
      </c>
      <c r="AD219" s="32">
        <f t="shared" si="50"/>
        <v>0.98</v>
      </c>
      <c r="AE219" s="116"/>
      <c r="AF219" s="70"/>
      <c r="AG219" s="191"/>
      <c r="AH219" s="70"/>
      <c r="AI219" s="126"/>
      <c r="AJ219" s="127"/>
      <c r="AK219" s="126"/>
    </row>
    <row r="220" spans="1:37" s="4" customFormat="1" ht="21.95" customHeight="1">
      <c r="A220" s="355">
        <v>107</v>
      </c>
      <c r="B220" s="345" t="s">
        <v>243</v>
      </c>
      <c r="C220" s="345" t="s">
        <v>258</v>
      </c>
      <c r="D220" s="350" t="s">
        <v>259</v>
      </c>
      <c r="E220" s="345" t="s">
        <v>17</v>
      </c>
      <c r="F220" s="184">
        <v>1</v>
      </c>
      <c r="G220" s="146">
        <v>14.55</v>
      </c>
      <c r="H220" s="147">
        <v>1.5</v>
      </c>
      <c r="I220" s="148">
        <v>1.7</v>
      </c>
      <c r="J220" s="134">
        <v>16.309999999999999</v>
      </c>
      <c r="K220" s="152">
        <v>21.09</v>
      </c>
      <c r="L220" s="121">
        <f t="shared" si="42"/>
        <v>0.97565000000000002</v>
      </c>
      <c r="M220" s="123">
        <f t="shared" si="43"/>
        <v>0.97565000000000002</v>
      </c>
      <c r="N220" s="345" t="s">
        <v>478</v>
      </c>
      <c r="O220" s="345" t="s">
        <v>487</v>
      </c>
      <c r="P220" s="375" t="s">
        <v>524</v>
      </c>
      <c r="R220" s="203"/>
      <c r="S220" s="204"/>
      <c r="T220" s="22"/>
      <c r="U220" s="22"/>
      <c r="V220" s="22"/>
      <c r="W220" s="22"/>
      <c r="X220" s="118" t="s">
        <v>515</v>
      </c>
      <c r="Y220" s="30">
        <f t="shared" si="47"/>
        <v>14</v>
      </c>
      <c r="Z220" s="31">
        <f t="shared" si="51"/>
        <v>14.55</v>
      </c>
      <c r="AA220" s="30">
        <f t="shared" si="48"/>
        <v>16</v>
      </c>
      <c r="AB220" s="32">
        <f t="shared" si="49"/>
        <v>0.97399999999999998</v>
      </c>
      <c r="AC220" s="33">
        <f t="shared" si="52"/>
        <v>0.97565000000000002</v>
      </c>
      <c r="AD220" s="32">
        <f t="shared" si="50"/>
        <v>0.98</v>
      </c>
      <c r="AE220" s="116"/>
      <c r="AF220" s="70"/>
      <c r="AG220" s="191"/>
      <c r="AH220" s="70"/>
      <c r="AI220" s="126"/>
      <c r="AJ220" s="127"/>
      <c r="AK220" s="126"/>
    </row>
    <row r="221" spans="1:37" s="4" customFormat="1" ht="21.95" customHeight="1">
      <c r="A221" s="355"/>
      <c r="B221" s="345"/>
      <c r="C221" s="345"/>
      <c r="D221" s="350"/>
      <c r="E221" s="345"/>
      <c r="F221" s="184">
        <v>2</v>
      </c>
      <c r="G221" s="146">
        <v>14.96</v>
      </c>
      <c r="H221" s="147">
        <v>1.5</v>
      </c>
      <c r="I221" s="148">
        <v>1.7</v>
      </c>
      <c r="J221" s="134">
        <v>16.309999999999999</v>
      </c>
      <c r="K221" s="152">
        <v>21.09</v>
      </c>
      <c r="L221" s="121">
        <f t="shared" si="42"/>
        <v>0.97687999999999997</v>
      </c>
      <c r="M221" s="123">
        <f t="shared" si="43"/>
        <v>0.97687999999999997</v>
      </c>
      <c r="N221" s="345"/>
      <c r="O221" s="345"/>
      <c r="P221" s="376"/>
      <c r="R221" s="203">
        <v>1</v>
      </c>
      <c r="S221" s="204"/>
      <c r="T221" s="22"/>
      <c r="U221" s="22"/>
      <c r="V221" s="22"/>
      <c r="W221" s="22"/>
      <c r="X221" s="118" t="s">
        <v>515</v>
      </c>
      <c r="Y221" s="30">
        <f t="shared" si="47"/>
        <v>14</v>
      </c>
      <c r="Z221" s="31">
        <f t="shared" si="51"/>
        <v>14.96</v>
      </c>
      <c r="AA221" s="30">
        <f t="shared" si="48"/>
        <v>16</v>
      </c>
      <c r="AB221" s="32">
        <f t="shared" si="49"/>
        <v>0.97399999999999998</v>
      </c>
      <c r="AC221" s="33">
        <f t="shared" si="52"/>
        <v>0.97687999999999997</v>
      </c>
      <c r="AD221" s="32">
        <f t="shared" si="50"/>
        <v>0.98</v>
      </c>
      <c r="AE221" s="116"/>
      <c r="AF221" s="70"/>
      <c r="AG221" s="191"/>
      <c r="AH221" s="70"/>
      <c r="AI221" s="126"/>
      <c r="AJ221" s="127"/>
      <c r="AK221" s="126"/>
    </row>
    <row r="222" spans="1:37" s="4" customFormat="1" ht="21.95" customHeight="1">
      <c r="A222" s="355"/>
      <c r="B222" s="345"/>
      <c r="C222" s="345"/>
      <c r="D222" s="350"/>
      <c r="E222" s="345"/>
      <c r="F222" s="184">
        <v>3</v>
      </c>
      <c r="G222" s="146">
        <v>14.62</v>
      </c>
      <c r="H222" s="147">
        <v>1.5</v>
      </c>
      <c r="I222" s="148">
        <v>1.7</v>
      </c>
      <c r="J222" s="134">
        <v>16.309999999999999</v>
      </c>
      <c r="K222" s="152">
        <v>21.09</v>
      </c>
      <c r="L222" s="121">
        <f t="shared" si="42"/>
        <v>0.97585999999999995</v>
      </c>
      <c r="M222" s="123">
        <f t="shared" si="43"/>
        <v>0.97585999999999995</v>
      </c>
      <c r="N222" s="345"/>
      <c r="O222" s="345"/>
      <c r="P222" s="347"/>
      <c r="R222" s="203"/>
      <c r="S222" s="204"/>
      <c r="T222" s="22"/>
      <c r="U222" s="22"/>
      <c r="V222" s="22"/>
      <c r="W222" s="22"/>
      <c r="X222" s="118" t="s">
        <v>515</v>
      </c>
      <c r="Y222" s="30">
        <f t="shared" si="47"/>
        <v>14</v>
      </c>
      <c r="Z222" s="31">
        <f t="shared" si="51"/>
        <v>14.62</v>
      </c>
      <c r="AA222" s="30">
        <f t="shared" si="48"/>
        <v>16</v>
      </c>
      <c r="AB222" s="32">
        <f t="shared" si="49"/>
        <v>0.97399999999999998</v>
      </c>
      <c r="AC222" s="33">
        <f t="shared" si="52"/>
        <v>0.97585999999999995</v>
      </c>
      <c r="AD222" s="32">
        <f t="shared" si="50"/>
        <v>0.98</v>
      </c>
      <c r="AE222" s="116"/>
      <c r="AF222" s="70"/>
      <c r="AG222" s="191"/>
      <c r="AH222" s="70"/>
      <c r="AI222" s="126"/>
      <c r="AJ222" s="127"/>
      <c r="AK222" s="126"/>
    </row>
    <row r="223" spans="1:37" s="4" customFormat="1" ht="21.95" customHeight="1">
      <c r="A223" s="184">
        <v>108</v>
      </c>
      <c r="B223" s="184" t="s">
        <v>243</v>
      </c>
      <c r="C223" s="184" t="s">
        <v>260</v>
      </c>
      <c r="D223" s="185" t="s">
        <v>261</v>
      </c>
      <c r="E223" s="184" t="s">
        <v>12</v>
      </c>
      <c r="F223" s="184">
        <v>1</v>
      </c>
      <c r="G223" s="146">
        <v>16.03</v>
      </c>
      <c r="H223" s="147">
        <v>1.5</v>
      </c>
      <c r="I223" s="148">
        <v>1.7</v>
      </c>
      <c r="J223" s="134">
        <v>16.309999999999999</v>
      </c>
      <c r="K223" s="152">
        <v>21.09</v>
      </c>
      <c r="L223" s="121">
        <f t="shared" si="42"/>
        <v>0.98014999999999997</v>
      </c>
      <c r="M223" s="123">
        <f t="shared" si="43"/>
        <v>0.98014999999999997</v>
      </c>
      <c r="N223" s="184" t="s">
        <v>478</v>
      </c>
      <c r="O223" s="184" t="s">
        <v>487</v>
      </c>
      <c r="P223" s="188" t="str">
        <f t="shared" ref="P223" si="53">IF(H223&lt;L223,"Replace",IF(I223&lt;M223,"Replace","Comply"))</f>
        <v>Comply</v>
      </c>
      <c r="R223" s="203">
        <v>1</v>
      </c>
      <c r="S223" s="204"/>
      <c r="T223" s="22"/>
      <c r="U223" s="22"/>
      <c r="V223" s="22"/>
      <c r="W223" s="22"/>
      <c r="X223" s="118" t="s">
        <v>515</v>
      </c>
      <c r="Y223" s="30">
        <f t="shared" si="47"/>
        <v>16</v>
      </c>
      <c r="Z223" s="31">
        <f t="shared" si="51"/>
        <v>16.03</v>
      </c>
      <c r="AA223" s="30">
        <f t="shared" si="48"/>
        <v>18</v>
      </c>
      <c r="AB223" s="32">
        <f t="shared" si="49"/>
        <v>0.98</v>
      </c>
      <c r="AC223" s="33">
        <f t="shared" si="52"/>
        <v>0.98014999999999997</v>
      </c>
      <c r="AD223" s="32">
        <f t="shared" si="50"/>
        <v>0.99</v>
      </c>
      <c r="AE223" s="116"/>
      <c r="AF223" s="70"/>
      <c r="AG223" s="191"/>
      <c r="AH223" s="70"/>
      <c r="AI223" s="126"/>
      <c r="AJ223" s="127"/>
      <c r="AK223" s="126"/>
    </row>
    <row r="224" spans="1:37" s="4" customFormat="1" ht="21.95" customHeight="1">
      <c r="A224" s="184"/>
      <c r="B224" s="184"/>
      <c r="C224" s="184"/>
      <c r="D224" s="185"/>
      <c r="E224" s="184"/>
      <c r="F224" s="184"/>
      <c r="G224" s="146"/>
      <c r="H224" s="147"/>
      <c r="I224" s="148"/>
      <c r="J224" s="134"/>
      <c r="K224" s="152"/>
      <c r="L224" s="255"/>
      <c r="M224" s="256"/>
      <c r="N224" s="184"/>
      <c r="O224" s="184"/>
      <c r="P224" s="245"/>
      <c r="R224" s="203"/>
      <c r="S224" s="204"/>
      <c r="T224" s="22"/>
      <c r="U224" s="22"/>
      <c r="V224" s="22"/>
      <c r="W224" s="22"/>
      <c r="X224" s="118" t="s">
        <v>515</v>
      </c>
      <c r="Y224" s="30" t="e">
        <f t="shared" si="47"/>
        <v>#N/A</v>
      </c>
      <c r="Z224" s="31">
        <f t="shared" si="51"/>
        <v>0</v>
      </c>
      <c r="AA224" s="30" t="e">
        <f t="shared" si="48"/>
        <v>#N/A</v>
      </c>
      <c r="AB224" s="32" t="e">
        <f t="shared" si="49"/>
        <v>#N/A</v>
      </c>
      <c r="AC224" s="33" t="e">
        <f t="shared" si="52"/>
        <v>#N/A</v>
      </c>
      <c r="AD224" s="32" t="e">
        <f t="shared" si="50"/>
        <v>#N/A</v>
      </c>
      <c r="AE224" s="116"/>
      <c r="AF224" s="70"/>
      <c r="AG224" s="191"/>
      <c r="AH224" s="70"/>
      <c r="AI224" s="126"/>
      <c r="AJ224" s="127"/>
      <c r="AK224" s="126"/>
    </row>
    <row r="225" spans="1:37" s="4" customFormat="1" ht="21.95" customHeight="1">
      <c r="A225" s="355">
        <v>109</v>
      </c>
      <c r="B225" s="345" t="s">
        <v>262</v>
      </c>
      <c r="C225" s="345" t="s">
        <v>263</v>
      </c>
      <c r="D225" s="350" t="s">
        <v>264</v>
      </c>
      <c r="E225" s="345" t="s">
        <v>152</v>
      </c>
      <c r="F225" s="184">
        <v>1</v>
      </c>
      <c r="G225" s="146">
        <v>8.8699999999999992</v>
      </c>
      <c r="H225" s="143">
        <v>1.1499999999999999</v>
      </c>
      <c r="I225" s="148">
        <v>1.6</v>
      </c>
      <c r="J225" s="134">
        <v>19.14</v>
      </c>
      <c r="K225" s="152">
        <v>27.99</v>
      </c>
      <c r="L225" s="121">
        <f t="shared" ref="L225:L248" si="54">AC225</f>
        <v>0.93539499999999998</v>
      </c>
      <c r="M225" s="123">
        <f t="shared" ref="M225:M248" si="55">AC225</f>
        <v>0.93539499999999998</v>
      </c>
      <c r="N225" s="345" t="s">
        <v>478</v>
      </c>
      <c r="O225" s="345" t="s">
        <v>487</v>
      </c>
      <c r="P225" s="375" t="s">
        <v>524</v>
      </c>
      <c r="R225" s="203"/>
      <c r="S225" s="204"/>
      <c r="T225" s="22"/>
      <c r="U225" s="22"/>
      <c r="V225" s="22"/>
      <c r="W225" s="22"/>
      <c r="X225" s="118" t="s">
        <v>515</v>
      </c>
      <c r="Y225" s="30">
        <f t="shared" si="47"/>
        <v>8</v>
      </c>
      <c r="Z225" s="31">
        <f t="shared" si="51"/>
        <v>8.8699999999999992</v>
      </c>
      <c r="AA225" s="30">
        <f t="shared" si="48"/>
        <v>10</v>
      </c>
      <c r="AB225" s="32">
        <f t="shared" si="49"/>
        <v>0.92800000000000005</v>
      </c>
      <c r="AC225" s="33">
        <f t="shared" si="52"/>
        <v>0.93539499999999998</v>
      </c>
      <c r="AD225" s="32">
        <f t="shared" si="50"/>
        <v>0.94499999999999995</v>
      </c>
      <c r="AE225" s="116"/>
      <c r="AF225" s="70"/>
      <c r="AG225" s="191"/>
      <c r="AH225" s="70"/>
      <c r="AI225" s="126"/>
      <c r="AJ225" s="127"/>
      <c r="AK225" s="126"/>
    </row>
    <row r="226" spans="1:37" s="4" customFormat="1" ht="21.95" customHeight="1">
      <c r="A226" s="355"/>
      <c r="B226" s="345"/>
      <c r="C226" s="345"/>
      <c r="D226" s="350"/>
      <c r="E226" s="345"/>
      <c r="F226" s="184">
        <v>2</v>
      </c>
      <c r="G226" s="146">
        <v>16.04</v>
      </c>
      <c r="H226" s="147">
        <v>1.5</v>
      </c>
      <c r="I226" s="148">
        <v>1.71</v>
      </c>
      <c r="J226" s="134">
        <v>16.39</v>
      </c>
      <c r="K226" s="152">
        <v>21.16</v>
      </c>
      <c r="L226" s="121">
        <f t="shared" si="54"/>
        <v>0.98019999999999996</v>
      </c>
      <c r="M226" s="123">
        <f t="shared" si="55"/>
        <v>0.98019999999999996</v>
      </c>
      <c r="N226" s="345"/>
      <c r="O226" s="345"/>
      <c r="P226" s="376"/>
      <c r="R226" s="203">
        <v>1</v>
      </c>
      <c r="S226" s="204"/>
      <c r="T226" s="22"/>
      <c r="U226" s="22"/>
      <c r="V226" s="22"/>
      <c r="W226" s="22"/>
      <c r="X226" s="118" t="s">
        <v>515</v>
      </c>
      <c r="Y226" s="30">
        <f t="shared" si="47"/>
        <v>16</v>
      </c>
      <c r="Z226" s="31">
        <f t="shared" si="51"/>
        <v>16.04</v>
      </c>
      <c r="AA226" s="30">
        <f t="shared" si="48"/>
        <v>18</v>
      </c>
      <c r="AB226" s="32">
        <f t="shared" si="49"/>
        <v>0.98</v>
      </c>
      <c r="AC226" s="33">
        <f t="shared" si="52"/>
        <v>0.98019999999999996</v>
      </c>
      <c r="AD226" s="32">
        <f t="shared" si="50"/>
        <v>0.99</v>
      </c>
      <c r="AE226" s="116"/>
      <c r="AF226" s="70"/>
      <c r="AG226" s="191"/>
      <c r="AH226" s="70"/>
      <c r="AI226" s="126"/>
      <c r="AJ226" s="127"/>
      <c r="AK226" s="126"/>
    </row>
    <row r="227" spans="1:37" s="4" customFormat="1" ht="21.95" customHeight="1">
      <c r="A227" s="355"/>
      <c r="B227" s="345"/>
      <c r="C227" s="345"/>
      <c r="D227" s="350"/>
      <c r="E227" s="345"/>
      <c r="F227" s="184">
        <v>3</v>
      </c>
      <c r="G227" s="146">
        <v>8.92</v>
      </c>
      <c r="H227" s="147">
        <v>1.1499999999999999</v>
      </c>
      <c r="I227" s="148">
        <v>1.6</v>
      </c>
      <c r="J227" s="134">
        <v>19.14</v>
      </c>
      <c r="K227" s="152">
        <v>27.99</v>
      </c>
      <c r="L227" s="121">
        <f t="shared" si="54"/>
        <v>0.93581999999999999</v>
      </c>
      <c r="M227" s="123">
        <f t="shared" si="55"/>
        <v>0.93581999999999999</v>
      </c>
      <c r="N227" s="345"/>
      <c r="O227" s="345"/>
      <c r="P227" s="347"/>
      <c r="R227" s="203"/>
      <c r="S227" s="204"/>
      <c r="T227" s="22"/>
      <c r="U227" s="22"/>
      <c r="V227" s="22"/>
      <c r="W227" s="22"/>
      <c r="X227" s="118" t="s">
        <v>515</v>
      </c>
      <c r="Y227" s="30">
        <f t="shared" si="47"/>
        <v>8</v>
      </c>
      <c r="Z227" s="31">
        <f t="shared" si="51"/>
        <v>8.92</v>
      </c>
      <c r="AA227" s="30">
        <f t="shared" si="48"/>
        <v>10</v>
      </c>
      <c r="AB227" s="32">
        <f t="shared" si="49"/>
        <v>0.92800000000000005</v>
      </c>
      <c r="AC227" s="33">
        <f t="shared" si="52"/>
        <v>0.93581999999999999</v>
      </c>
      <c r="AD227" s="32">
        <f t="shared" si="50"/>
        <v>0.94499999999999995</v>
      </c>
      <c r="AE227" s="116"/>
      <c r="AF227" s="70"/>
      <c r="AG227" s="191"/>
      <c r="AH227" s="70"/>
      <c r="AI227" s="126"/>
      <c r="AJ227" s="127"/>
      <c r="AK227" s="126"/>
    </row>
    <row r="228" spans="1:37" s="4" customFormat="1" ht="21.95" customHeight="1">
      <c r="A228" s="355">
        <v>110</v>
      </c>
      <c r="B228" s="345" t="s">
        <v>262</v>
      </c>
      <c r="C228" s="345" t="s">
        <v>265</v>
      </c>
      <c r="D228" s="350" t="s">
        <v>266</v>
      </c>
      <c r="E228" s="345" t="s">
        <v>152</v>
      </c>
      <c r="F228" s="184">
        <v>1</v>
      </c>
      <c r="G228" s="146">
        <v>12.62</v>
      </c>
      <c r="H228" s="147">
        <v>1.39</v>
      </c>
      <c r="I228" s="148">
        <v>0.85</v>
      </c>
      <c r="J228" s="134">
        <v>19.36</v>
      </c>
      <c r="K228" s="152">
        <v>18.57</v>
      </c>
      <c r="L228" s="121">
        <f t="shared" si="54"/>
        <v>0.96778999999999993</v>
      </c>
      <c r="M228" s="123">
        <f t="shared" si="55"/>
        <v>0.96778999999999993</v>
      </c>
      <c r="N228" s="345" t="s">
        <v>478</v>
      </c>
      <c r="O228" s="345" t="s">
        <v>487</v>
      </c>
      <c r="P228" s="385" t="s">
        <v>528</v>
      </c>
      <c r="R228" s="203"/>
      <c r="S228" s="204"/>
      <c r="T228" s="22"/>
      <c r="U228" s="22"/>
      <c r="V228" s="22"/>
      <c r="W228" s="22"/>
      <c r="X228" s="118" t="s">
        <v>515</v>
      </c>
      <c r="Y228" s="30">
        <f t="shared" si="47"/>
        <v>12</v>
      </c>
      <c r="Z228" s="31">
        <f t="shared" si="51"/>
        <v>12.62</v>
      </c>
      <c r="AA228" s="30">
        <f t="shared" si="48"/>
        <v>14</v>
      </c>
      <c r="AB228" s="32">
        <f t="shared" si="49"/>
        <v>0.96499999999999997</v>
      </c>
      <c r="AC228" s="33">
        <f t="shared" si="52"/>
        <v>0.96778999999999993</v>
      </c>
      <c r="AD228" s="32">
        <f t="shared" si="50"/>
        <v>0.97399999999999998</v>
      </c>
      <c r="AE228" s="116"/>
      <c r="AF228" s="70"/>
      <c r="AG228" s="191"/>
      <c r="AH228" s="70"/>
      <c r="AI228" s="126"/>
      <c r="AJ228" s="127"/>
      <c r="AK228" s="126"/>
    </row>
    <row r="229" spans="1:37" s="4" customFormat="1" ht="21.95" customHeight="1">
      <c r="A229" s="355"/>
      <c r="B229" s="345"/>
      <c r="C229" s="345"/>
      <c r="D229" s="350"/>
      <c r="E229" s="345"/>
      <c r="F229" s="184">
        <v>2</v>
      </c>
      <c r="G229" s="146">
        <v>60.8</v>
      </c>
      <c r="H229" s="147">
        <v>0.54</v>
      </c>
      <c r="I229" s="148" t="s">
        <v>14</v>
      </c>
      <c r="J229" s="134">
        <v>9.2799999999999994</v>
      </c>
      <c r="K229" s="144" t="s">
        <v>14</v>
      </c>
      <c r="L229" s="121">
        <f t="shared" si="54"/>
        <v>0.94399999999999995</v>
      </c>
      <c r="M229" s="123">
        <f t="shared" si="55"/>
        <v>0.94399999999999995</v>
      </c>
      <c r="N229" s="345"/>
      <c r="O229" s="345"/>
      <c r="P229" s="386"/>
      <c r="R229" s="203"/>
      <c r="S229" s="204">
        <v>1</v>
      </c>
      <c r="T229" s="22"/>
      <c r="U229" s="22"/>
      <c r="V229" s="22"/>
      <c r="W229" s="22"/>
      <c r="X229" s="118" t="s">
        <v>515</v>
      </c>
      <c r="Y229" s="30">
        <f t="shared" si="47"/>
        <v>50</v>
      </c>
      <c r="Z229" s="31">
        <f t="shared" si="51"/>
        <v>60.8</v>
      </c>
      <c r="AA229" s="30">
        <f t="shared" si="48"/>
        <v>150</v>
      </c>
      <c r="AB229" s="32">
        <f t="shared" si="49"/>
        <v>0.94399999999999995</v>
      </c>
      <c r="AC229" s="33">
        <f t="shared" si="52"/>
        <v>0.94399999999999995</v>
      </c>
      <c r="AD229" s="32">
        <f t="shared" si="50"/>
        <v>0.94399999999999995</v>
      </c>
      <c r="AE229" s="116"/>
      <c r="AF229" s="70"/>
      <c r="AG229" s="191"/>
      <c r="AH229" s="70"/>
      <c r="AI229" s="126"/>
      <c r="AJ229" s="127"/>
      <c r="AK229" s="126"/>
    </row>
    <row r="230" spans="1:37" s="4" customFormat="1" ht="21.95" customHeight="1">
      <c r="A230" s="355"/>
      <c r="B230" s="345"/>
      <c r="C230" s="345"/>
      <c r="D230" s="350"/>
      <c r="E230" s="345"/>
      <c r="F230" s="184">
        <v>3</v>
      </c>
      <c r="G230" s="146">
        <v>12.67</v>
      </c>
      <c r="H230" s="147">
        <v>1.39</v>
      </c>
      <c r="I230" s="148">
        <v>0.85</v>
      </c>
      <c r="J230" s="134">
        <v>19.36</v>
      </c>
      <c r="K230" s="152">
        <v>18.57</v>
      </c>
      <c r="L230" s="121">
        <f t="shared" si="54"/>
        <v>0.96801499999999996</v>
      </c>
      <c r="M230" s="123">
        <f t="shared" si="55"/>
        <v>0.96801499999999996</v>
      </c>
      <c r="N230" s="345"/>
      <c r="O230" s="345"/>
      <c r="P230" s="354"/>
      <c r="R230" s="203"/>
      <c r="S230" s="204"/>
      <c r="T230" s="22"/>
      <c r="U230" s="22"/>
      <c r="V230" s="22"/>
      <c r="W230" s="22"/>
      <c r="X230" s="118" t="s">
        <v>515</v>
      </c>
      <c r="Y230" s="30">
        <f t="shared" si="47"/>
        <v>12</v>
      </c>
      <c r="Z230" s="31">
        <f t="shared" si="51"/>
        <v>12.67</v>
      </c>
      <c r="AA230" s="30">
        <f t="shared" si="48"/>
        <v>14</v>
      </c>
      <c r="AB230" s="32">
        <f t="shared" si="49"/>
        <v>0.96499999999999997</v>
      </c>
      <c r="AC230" s="33">
        <f t="shared" si="52"/>
        <v>0.96801499999999996</v>
      </c>
      <c r="AD230" s="32">
        <f t="shared" si="50"/>
        <v>0.97399999999999998</v>
      </c>
      <c r="AE230" s="116"/>
      <c r="AF230" s="70"/>
      <c r="AG230" s="191"/>
      <c r="AH230" s="70"/>
      <c r="AI230" s="126"/>
      <c r="AJ230" s="127"/>
      <c r="AK230" s="126"/>
    </row>
    <row r="231" spans="1:37" s="4" customFormat="1" ht="23.1" customHeight="1">
      <c r="A231" s="184">
        <v>111</v>
      </c>
      <c r="B231" s="184" t="s">
        <v>262</v>
      </c>
      <c r="C231" s="184" t="s">
        <v>267</v>
      </c>
      <c r="D231" s="185" t="s">
        <v>268</v>
      </c>
      <c r="E231" s="184" t="s">
        <v>11</v>
      </c>
      <c r="F231" s="184">
        <v>1</v>
      </c>
      <c r="G231" s="146">
        <v>18.25</v>
      </c>
      <c r="H231" s="147">
        <v>1.66</v>
      </c>
      <c r="I231" s="148">
        <v>4.74</v>
      </c>
      <c r="J231" s="134">
        <v>33.75</v>
      </c>
      <c r="K231" s="152">
        <v>56.32</v>
      </c>
      <c r="L231" s="121">
        <f t="shared" si="54"/>
        <v>0.99062499999999998</v>
      </c>
      <c r="M231" s="123">
        <f t="shared" si="55"/>
        <v>0.99062499999999998</v>
      </c>
      <c r="N231" s="184" t="s">
        <v>478</v>
      </c>
      <c r="O231" s="184" t="s">
        <v>487</v>
      </c>
      <c r="P231" s="188" t="str">
        <f t="shared" ref="P231" si="56">IF(H231&lt;L231,"Replace",IF(I231&lt;M231,"Replace","Comply"))</f>
        <v>Comply</v>
      </c>
      <c r="R231" s="203">
        <v>1</v>
      </c>
      <c r="S231" s="204"/>
      <c r="T231" s="22"/>
      <c r="U231" s="22"/>
      <c r="V231" s="22"/>
      <c r="W231" s="22"/>
      <c r="X231" s="118" t="s">
        <v>515</v>
      </c>
      <c r="Y231" s="30">
        <f t="shared" si="47"/>
        <v>18</v>
      </c>
      <c r="Z231" s="31">
        <f t="shared" si="51"/>
        <v>18.25</v>
      </c>
      <c r="AA231" s="30">
        <f t="shared" si="48"/>
        <v>20</v>
      </c>
      <c r="AB231" s="32">
        <f t="shared" si="49"/>
        <v>0.99</v>
      </c>
      <c r="AC231" s="33">
        <f t="shared" si="52"/>
        <v>0.99062499999999998</v>
      </c>
      <c r="AD231" s="32">
        <f t="shared" si="50"/>
        <v>0.995</v>
      </c>
      <c r="AE231" s="116"/>
      <c r="AF231" s="70"/>
      <c r="AG231" s="191"/>
      <c r="AH231" s="70"/>
      <c r="AI231" s="126"/>
      <c r="AJ231" s="127"/>
      <c r="AK231" s="126"/>
    </row>
    <row r="232" spans="1:37" s="4" customFormat="1" ht="23.1" customHeight="1">
      <c r="A232" s="356">
        <v>112</v>
      </c>
      <c r="B232" s="347" t="s">
        <v>262</v>
      </c>
      <c r="C232" s="347" t="s">
        <v>269</v>
      </c>
      <c r="D232" s="354" t="s">
        <v>270</v>
      </c>
      <c r="E232" s="347" t="s">
        <v>62</v>
      </c>
      <c r="F232" s="249">
        <v>1</v>
      </c>
      <c r="G232" s="150">
        <v>5.96</v>
      </c>
      <c r="H232" s="258">
        <v>1.02</v>
      </c>
      <c r="I232" s="259">
        <v>0.95</v>
      </c>
      <c r="J232" s="252">
        <v>22.92</v>
      </c>
      <c r="K232" s="273">
        <v>32.72</v>
      </c>
      <c r="L232" s="121">
        <f t="shared" si="54"/>
        <v>0.93030000000000002</v>
      </c>
      <c r="M232" s="123">
        <f t="shared" si="55"/>
        <v>0.93030000000000002</v>
      </c>
      <c r="N232" s="347" t="s">
        <v>478</v>
      </c>
      <c r="O232" s="347" t="s">
        <v>487</v>
      </c>
      <c r="P232" s="376" t="s">
        <v>524</v>
      </c>
      <c r="R232" s="203"/>
      <c r="S232" s="204"/>
      <c r="T232" s="22"/>
      <c r="U232" s="22"/>
      <c r="V232" s="22"/>
      <c r="W232" s="22"/>
      <c r="X232" s="118" t="s">
        <v>515</v>
      </c>
      <c r="Y232" s="30">
        <f t="shared" si="47"/>
        <v>4</v>
      </c>
      <c r="Z232" s="31">
        <f t="shared" si="51"/>
        <v>5.96</v>
      </c>
      <c r="AA232" s="30">
        <f t="shared" si="48"/>
        <v>6</v>
      </c>
      <c r="AB232" s="32">
        <f t="shared" si="49"/>
        <v>0.94499999999999995</v>
      </c>
      <c r="AC232" s="33">
        <f t="shared" si="52"/>
        <v>0.93030000000000002</v>
      </c>
      <c r="AD232" s="32">
        <f t="shared" si="50"/>
        <v>0.93</v>
      </c>
      <c r="AE232" s="116"/>
      <c r="AF232" s="70"/>
      <c r="AG232" s="191"/>
      <c r="AH232" s="70"/>
      <c r="AI232" s="126"/>
      <c r="AJ232" s="127"/>
      <c r="AK232" s="126"/>
    </row>
    <row r="233" spans="1:37" s="4" customFormat="1" ht="23.1" customHeight="1">
      <c r="A233" s="355"/>
      <c r="B233" s="345"/>
      <c r="C233" s="345"/>
      <c r="D233" s="350"/>
      <c r="E233" s="345"/>
      <c r="F233" s="184">
        <v>2</v>
      </c>
      <c r="G233" s="146">
        <v>18.600000000000001</v>
      </c>
      <c r="H233" s="147">
        <v>1.66</v>
      </c>
      <c r="I233" s="148">
        <v>4.74</v>
      </c>
      <c r="J233" s="134">
        <v>33.75</v>
      </c>
      <c r="K233" s="152">
        <v>56.32</v>
      </c>
      <c r="L233" s="121">
        <f t="shared" si="54"/>
        <v>0.99150000000000005</v>
      </c>
      <c r="M233" s="123">
        <f t="shared" si="55"/>
        <v>0.99150000000000005</v>
      </c>
      <c r="N233" s="345"/>
      <c r="O233" s="345"/>
      <c r="P233" s="376"/>
      <c r="R233" s="203">
        <v>1</v>
      </c>
      <c r="S233" s="204"/>
      <c r="T233" s="22"/>
      <c r="U233" s="22"/>
      <c r="V233" s="22"/>
      <c r="W233" s="22"/>
      <c r="X233" s="118" t="s">
        <v>515</v>
      </c>
      <c r="Y233" s="30">
        <f t="shared" si="47"/>
        <v>18</v>
      </c>
      <c r="Z233" s="31">
        <f t="shared" si="51"/>
        <v>18.600000000000001</v>
      </c>
      <c r="AA233" s="30">
        <f t="shared" si="48"/>
        <v>20</v>
      </c>
      <c r="AB233" s="32">
        <f t="shared" si="49"/>
        <v>0.99</v>
      </c>
      <c r="AC233" s="33">
        <f t="shared" si="52"/>
        <v>0.99150000000000005</v>
      </c>
      <c r="AD233" s="32">
        <f t="shared" si="50"/>
        <v>0.995</v>
      </c>
      <c r="AE233" s="116"/>
      <c r="AF233" s="70"/>
      <c r="AG233" s="191"/>
      <c r="AH233" s="70"/>
      <c r="AI233" s="126"/>
      <c r="AJ233" s="127"/>
      <c r="AK233" s="126"/>
    </row>
    <row r="234" spans="1:37" s="4" customFormat="1" ht="23.1" customHeight="1">
      <c r="A234" s="355"/>
      <c r="B234" s="345"/>
      <c r="C234" s="345"/>
      <c r="D234" s="350"/>
      <c r="E234" s="345"/>
      <c r="F234" s="184">
        <v>3</v>
      </c>
      <c r="G234" s="146">
        <v>5.96</v>
      </c>
      <c r="H234" s="147">
        <v>1.02</v>
      </c>
      <c r="I234" s="148">
        <v>0.95</v>
      </c>
      <c r="J234" s="134">
        <v>322.92</v>
      </c>
      <c r="K234" s="152">
        <v>32.72</v>
      </c>
      <c r="L234" s="121">
        <f t="shared" si="54"/>
        <v>0.93030000000000002</v>
      </c>
      <c r="M234" s="123">
        <f t="shared" si="55"/>
        <v>0.93030000000000002</v>
      </c>
      <c r="N234" s="345"/>
      <c r="O234" s="345"/>
      <c r="P234" s="347"/>
      <c r="R234" s="203"/>
      <c r="S234" s="204"/>
      <c r="T234" s="22"/>
      <c r="U234" s="22"/>
      <c r="V234" s="22"/>
      <c r="W234" s="22"/>
      <c r="X234" s="118" t="s">
        <v>515</v>
      </c>
      <c r="Y234" s="30">
        <f t="shared" si="47"/>
        <v>4</v>
      </c>
      <c r="Z234" s="31">
        <f t="shared" si="51"/>
        <v>5.96</v>
      </c>
      <c r="AA234" s="30">
        <f t="shared" si="48"/>
        <v>6</v>
      </c>
      <c r="AB234" s="32">
        <f t="shared" si="49"/>
        <v>0.94499999999999995</v>
      </c>
      <c r="AC234" s="33">
        <f t="shared" si="52"/>
        <v>0.93030000000000002</v>
      </c>
      <c r="AD234" s="32">
        <f t="shared" si="50"/>
        <v>0.93</v>
      </c>
      <c r="AE234" s="116"/>
      <c r="AF234" s="70"/>
      <c r="AG234" s="191"/>
      <c r="AH234" s="70"/>
      <c r="AI234" s="126"/>
      <c r="AJ234" s="127"/>
      <c r="AK234" s="126"/>
    </row>
    <row r="235" spans="1:37" s="4" customFormat="1" ht="23.1" customHeight="1">
      <c r="A235" s="355">
        <v>113</v>
      </c>
      <c r="B235" s="345" t="s">
        <v>262</v>
      </c>
      <c r="C235" s="345" t="s">
        <v>271</v>
      </c>
      <c r="D235" s="350" t="s">
        <v>272</v>
      </c>
      <c r="E235" s="345" t="s">
        <v>54</v>
      </c>
      <c r="F235" s="184">
        <v>1</v>
      </c>
      <c r="G235" s="146">
        <v>6.9</v>
      </c>
      <c r="H235" s="147">
        <v>1.6</v>
      </c>
      <c r="I235" s="151">
        <v>1.72</v>
      </c>
      <c r="J235" s="134">
        <v>31.2</v>
      </c>
      <c r="K235" s="152">
        <v>35.44</v>
      </c>
      <c r="L235" s="121">
        <f t="shared" si="54"/>
        <v>0.92910000000000004</v>
      </c>
      <c r="M235" s="123">
        <f t="shared" si="55"/>
        <v>0.92910000000000004</v>
      </c>
      <c r="N235" s="345" t="s">
        <v>478</v>
      </c>
      <c r="O235" s="345" t="s">
        <v>487</v>
      </c>
      <c r="P235" s="376" t="s">
        <v>524</v>
      </c>
      <c r="R235" s="203"/>
      <c r="S235" s="204"/>
      <c r="T235" s="22"/>
      <c r="U235" s="22"/>
      <c r="V235" s="22"/>
      <c r="W235" s="22"/>
      <c r="X235" s="118" t="s">
        <v>515</v>
      </c>
      <c r="Y235" s="30">
        <f t="shared" si="47"/>
        <v>6</v>
      </c>
      <c r="Z235" s="31">
        <f t="shared" si="51"/>
        <v>6.9</v>
      </c>
      <c r="AA235" s="30">
        <f t="shared" si="48"/>
        <v>8</v>
      </c>
      <c r="AB235" s="32">
        <f t="shared" si="49"/>
        <v>0.93</v>
      </c>
      <c r="AC235" s="33">
        <f t="shared" si="52"/>
        <v>0.92910000000000004</v>
      </c>
      <c r="AD235" s="32">
        <f t="shared" si="50"/>
        <v>0.92800000000000005</v>
      </c>
      <c r="AE235" s="116"/>
      <c r="AF235" s="70"/>
      <c r="AG235" s="191"/>
      <c r="AH235" s="70"/>
      <c r="AI235" s="126"/>
      <c r="AJ235" s="127"/>
      <c r="AK235" s="126"/>
    </row>
    <row r="236" spans="1:37" s="4" customFormat="1" ht="23.1" customHeight="1">
      <c r="A236" s="355"/>
      <c r="B236" s="345"/>
      <c r="C236" s="345"/>
      <c r="D236" s="350"/>
      <c r="E236" s="345"/>
      <c r="F236" s="184">
        <v>2</v>
      </c>
      <c r="G236" s="146">
        <v>15.99</v>
      </c>
      <c r="H236" s="147">
        <v>1.5</v>
      </c>
      <c r="I236" s="151">
        <v>1.71</v>
      </c>
      <c r="J236" s="134">
        <v>16.39</v>
      </c>
      <c r="K236" s="152">
        <v>21.16</v>
      </c>
      <c r="L236" s="121">
        <f t="shared" si="54"/>
        <v>0.97997000000000001</v>
      </c>
      <c r="M236" s="123">
        <f t="shared" si="55"/>
        <v>0.97997000000000001</v>
      </c>
      <c r="N236" s="345"/>
      <c r="O236" s="345"/>
      <c r="P236" s="376"/>
      <c r="R236" s="203">
        <v>1</v>
      </c>
      <c r="S236" s="204"/>
      <c r="T236" s="22"/>
      <c r="U236" s="22"/>
      <c r="V236" s="22"/>
      <c r="W236" s="22"/>
      <c r="X236" s="118" t="s">
        <v>515</v>
      </c>
      <c r="Y236" s="30">
        <f t="shared" si="47"/>
        <v>14</v>
      </c>
      <c r="Z236" s="31">
        <f t="shared" si="51"/>
        <v>15.99</v>
      </c>
      <c r="AA236" s="30">
        <f t="shared" si="48"/>
        <v>16</v>
      </c>
      <c r="AB236" s="32">
        <f t="shared" si="49"/>
        <v>0.97399999999999998</v>
      </c>
      <c r="AC236" s="33">
        <f t="shared" si="52"/>
        <v>0.97997000000000001</v>
      </c>
      <c r="AD236" s="32">
        <f t="shared" si="50"/>
        <v>0.98</v>
      </c>
      <c r="AE236" s="116"/>
      <c r="AF236" s="70"/>
      <c r="AG236" s="191"/>
      <c r="AH236" s="70"/>
      <c r="AI236" s="126"/>
      <c r="AJ236" s="127"/>
      <c r="AK236" s="126"/>
    </row>
    <row r="237" spans="1:37" s="4" customFormat="1" ht="23.1" customHeight="1">
      <c r="A237" s="355"/>
      <c r="B237" s="345"/>
      <c r="C237" s="345"/>
      <c r="D237" s="350"/>
      <c r="E237" s="345"/>
      <c r="F237" s="184">
        <v>3</v>
      </c>
      <c r="G237" s="146">
        <v>6.92</v>
      </c>
      <c r="H237" s="147">
        <v>1.6</v>
      </c>
      <c r="I237" s="151">
        <v>1.72</v>
      </c>
      <c r="J237" s="134">
        <v>31.2</v>
      </c>
      <c r="K237" s="152">
        <v>35.44</v>
      </c>
      <c r="L237" s="121">
        <f t="shared" si="54"/>
        <v>0.92908000000000002</v>
      </c>
      <c r="M237" s="123">
        <f t="shared" si="55"/>
        <v>0.92908000000000002</v>
      </c>
      <c r="N237" s="345"/>
      <c r="O237" s="345"/>
      <c r="P237" s="347"/>
      <c r="R237" s="203"/>
      <c r="S237" s="204"/>
      <c r="T237" s="22"/>
      <c r="U237" s="22"/>
      <c r="V237" s="22"/>
      <c r="W237" s="22"/>
      <c r="X237" s="118" t="s">
        <v>515</v>
      </c>
      <c r="Y237" s="30">
        <f t="shared" si="47"/>
        <v>6</v>
      </c>
      <c r="Z237" s="31">
        <f t="shared" si="51"/>
        <v>6.92</v>
      </c>
      <c r="AA237" s="30">
        <f t="shared" si="48"/>
        <v>8</v>
      </c>
      <c r="AB237" s="32">
        <f t="shared" si="49"/>
        <v>0.93</v>
      </c>
      <c r="AC237" s="33">
        <f t="shared" si="52"/>
        <v>0.92908000000000002</v>
      </c>
      <c r="AD237" s="32">
        <f t="shared" si="50"/>
        <v>0.92800000000000005</v>
      </c>
      <c r="AE237" s="116"/>
      <c r="AF237" s="70"/>
      <c r="AG237" s="191"/>
      <c r="AH237" s="70"/>
      <c r="AI237" s="126"/>
      <c r="AJ237" s="127"/>
      <c r="AK237" s="126"/>
    </row>
    <row r="238" spans="1:37" s="4" customFormat="1" ht="23.1" customHeight="1">
      <c r="A238" s="355">
        <v>114</v>
      </c>
      <c r="B238" s="345" t="s">
        <v>262</v>
      </c>
      <c r="C238" s="345" t="s">
        <v>273</v>
      </c>
      <c r="D238" s="350" t="s">
        <v>274</v>
      </c>
      <c r="E238" s="345" t="s">
        <v>54</v>
      </c>
      <c r="F238" s="184">
        <v>1</v>
      </c>
      <c r="G238" s="146">
        <v>9.16</v>
      </c>
      <c r="H238" s="147">
        <v>1.07</v>
      </c>
      <c r="I238" s="151">
        <v>0.21</v>
      </c>
      <c r="J238" s="134">
        <v>17.739999999999998</v>
      </c>
      <c r="K238" s="152">
        <v>54.47</v>
      </c>
      <c r="L238" s="121">
        <f t="shared" si="54"/>
        <v>0.93786000000000003</v>
      </c>
      <c r="M238" s="123">
        <f t="shared" si="55"/>
        <v>0.93786000000000003</v>
      </c>
      <c r="N238" s="345" t="s">
        <v>478</v>
      </c>
      <c r="O238" s="345" t="s">
        <v>487</v>
      </c>
      <c r="P238" s="385" t="s">
        <v>529</v>
      </c>
      <c r="R238" s="203"/>
      <c r="S238" s="204"/>
      <c r="T238" s="22"/>
      <c r="U238" s="22"/>
      <c r="V238" s="22"/>
      <c r="W238" s="22"/>
      <c r="X238" s="118" t="s">
        <v>515</v>
      </c>
      <c r="Y238" s="30">
        <f t="shared" si="47"/>
        <v>8</v>
      </c>
      <c r="Z238" s="31">
        <f t="shared" si="51"/>
        <v>9.16</v>
      </c>
      <c r="AA238" s="30">
        <f t="shared" si="48"/>
        <v>10</v>
      </c>
      <c r="AB238" s="32">
        <f t="shared" si="49"/>
        <v>0.92800000000000005</v>
      </c>
      <c r="AC238" s="33">
        <f t="shared" si="52"/>
        <v>0.93786000000000003</v>
      </c>
      <c r="AD238" s="32">
        <f t="shared" si="50"/>
        <v>0.94499999999999995</v>
      </c>
      <c r="AE238" s="116"/>
      <c r="AF238" s="70"/>
      <c r="AG238" s="191"/>
      <c r="AH238" s="70"/>
      <c r="AI238" s="126"/>
      <c r="AJ238" s="127"/>
      <c r="AK238" s="126"/>
    </row>
    <row r="239" spans="1:37" s="4" customFormat="1" ht="23.1" customHeight="1">
      <c r="A239" s="355"/>
      <c r="B239" s="345"/>
      <c r="C239" s="345"/>
      <c r="D239" s="350"/>
      <c r="E239" s="345"/>
      <c r="F239" s="184">
        <v>2</v>
      </c>
      <c r="G239" s="146">
        <v>16.39</v>
      </c>
      <c r="H239" s="147">
        <v>1.5</v>
      </c>
      <c r="I239" s="151">
        <v>1.71</v>
      </c>
      <c r="J239" s="134">
        <v>16.39</v>
      </c>
      <c r="K239" s="152">
        <v>21.16</v>
      </c>
      <c r="L239" s="121">
        <f t="shared" si="54"/>
        <v>0.98194999999999999</v>
      </c>
      <c r="M239" s="123">
        <f t="shared" si="55"/>
        <v>0.98194999999999999</v>
      </c>
      <c r="N239" s="345"/>
      <c r="O239" s="345"/>
      <c r="P239" s="386"/>
      <c r="R239" s="203">
        <v>1</v>
      </c>
      <c r="S239" s="204"/>
      <c r="T239" s="136"/>
      <c r="U239" s="22"/>
      <c r="V239" s="22"/>
      <c r="W239" s="22"/>
      <c r="X239" s="118" t="s">
        <v>515</v>
      </c>
      <c r="Y239" s="30">
        <f t="shared" si="47"/>
        <v>16</v>
      </c>
      <c r="Z239" s="31">
        <f t="shared" si="51"/>
        <v>16.39</v>
      </c>
      <c r="AA239" s="30">
        <f t="shared" si="48"/>
        <v>18</v>
      </c>
      <c r="AB239" s="32">
        <f t="shared" si="49"/>
        <v>0.98</v>
      </c>
      <c r="AC239" s="33">
        <f t="shared" si="52"/>
        <v>0.98194999999999999</v>
      </c>
      <c r="AD239" s="32">
        <f t="shared" si="50"/>
        <v>0.99</v>
      </c>
      <c r="AE239" s="116"/>
      <c r="AF239" s="70"/>
      <c r="AG239" s="191"/>
      <c r="AH239" s="70"/>
      <c r="AI239" s="126"/>
      <c r="AJ239" s="127"/>
      <c r="AK239" s="126"/>
    </row>
    <row r="240" spans="1:37" s="4" customFormat="1" ht="23.1" customHeight="1">
      <c r="A240" s="355"/>
      <c r="B240" s="345"/>
      <c r="C240" s="345"/>
      <c r="D240" s="350"/>
      <c r="E240" s="345"/>
      <c r="F240" s="184">
        <v>3</v>
      </c>
      <c r="G240" s="146">
        <v>8.86</v>
      </c>
      <c r="H240" s="147">
        <v>1.1000000000000001</v>
      </c>
      <c r="I240" s="148">
        <v>1.6</v>
      </c>
      <c r="J240" s="134">
        <v>22.86</v>
      </c>
      <c r="K240" s="152">
        <v>35.29</v>
      </c>
      <c r="L240" s="121">
        <f t="shared" si="54"/>
        <v>0.93530999999999997</v>
      </c>
      <c r="M240" s="123">
        <f t="shared" si="55"/>
        <v>0.93530999999999997</v>
      </c>
      <c r="N240" s="345"/>
      <c r="O240" s="345"/>
      <c r="P240" s="354"/>
      <c r="R240" s="203"/>
      <c r="S240" s="204"/>
      <c r="T240" s="22"/>
      <c r="U240" s="22"/>
      <c r="V240" s="22"/>
      <c r="W240" s="22"/>
      <c r="X240" s="118" t="s">
        <v>515</v>
      </c>
      <c r="Y240" s="30">
        <f t="shared" si="47"/>
        <v>8</v>
      </c>
      <c r="Z240" s="31">
        <f t="shared" si="51"/>
        <v>8.86</v>
      </c>
      <c r="AA240" s="30">
        <f t="shared" si="48"/>
        <v>10</v>
      </c>
      <c r="AB240" s="32">
        <f t="shared" si="49"/>
        <v>0.92800000000000005</v>
      </c>
      <c r="AC240" s="33">
        <f t="shared" si="52"/>
        <v>0.93530999999999997</v>
      </c>
      <c r="AD240" s="32">
        <f t="shared" si="50"/>
        <v>0.94499999999999995</v>
      </c>
      <c r="AE240" s="116"/>
      <c r="AF240" s="70"/>
      <c r="AG240" s="191"/>
      <c r="AH240" s="70"/>
      <c r="AI240" s="126"/>
      <c r="AJ240" s="127"/>
      <c r="AK240" s="126"/>
    </row>
    <row r="241" spans="1:37" s="4" customFormat="1" ht="23.1" customHeight="1">
      <c r="A241" s="345">
        <v>115</v>
      </c>
      <c r="B241" s="345" t="s">
        <v>262</v>
      </c>
      <c r="C241" s="345" t="s">
        <v>275</v>
      </c>
      <c r="D241" s="350" t="s">
        <v>276</v>
      </c>
      <c r="E241" s="345" t="s">
        <v>277</v>
      </c>
      <c r="F241" s="184">
        <v>1</v>
      </c>
      <c r="G241" s="146">
        <v>6.3</v>
      </c>
      <c r="H241" s="147">
        <v>1.1000000000000001</v>
      </c>
      <c r="I241" s="148">
        <v>1</v>
      </c>
      <c r="J241" s="134">
        <v>27.72</v>
      </c>
      <c r="K241" s="152">
        <v>28.57</v>
      </c>
      <c r="L241" s="121">
        <f t="shared" si="54"/>
        <v>0.92970000000000008</v>
      </c>
      <c r="M241" s="123">
        <f t="shared" si="55"/>
        <v>0.92970000000000008</v>
      </c>
      <c r="N241" s="345" t="s">
        <v>478</v>
      </c>
      <c r="O241" s="345" t="s">
        <v>487</v>
      </c>
      <c r="P241" s="387" t="s">
        <v>528</v>
      </c>
      <c r="R241" s="203"/>
      <c r="S241" s="204"/>
      <c r="T241" s="22"/>
      <c r="U241" s="22"/>
      <c r="V241" s="22"/>
      <c r="W241" s="22"/>
      <c r="X241" s="118" t="s">
        <v>515</v>
      </c>
      <c r="Y241" s="30">
        <f t="shared" si="47"/>
        <v>6</v>
      </c>
      <c r="Z241" s="31">
        <f t="shared" si="51"/>
        <v>6.3</v>
      </c>
      <c r="AA241" s="30">
        <f t="shared" si="48"/>
        <v>8</v>
      </c>
      <c r="AB241" s="32">
        <f t="shared" si="49"/>
        <v>0.93</v>
      </c>
      <c r="AC241" s="33">
        <f t="shared" si="52"/>
        <v>0.92970000000000008</v>
      </c>
      <c r="AD241" s="32">
        <f t="shared" si="50"/>
        <v>0.92800000000000005</v>
      </c>
      <c r="AE241" s="116"/>
      <c r="AF241" s="70"/>
      <c r="AG241" s="191"/>
      <c r="AH241" s="70"/>
      <c r="AI241" s="126"/>
      <c r="AJ241" s="127"/>
      <c r="AK241" s="126"/>
    </row>
    <row r="242" spans="1:37" s="4" customFormat="1" ht="23.1" customHeight="1">
      <c r="A242" s="345"/>
      <c r="B242" s="345"/>
      <c r="C242" s="345"/>
      <c r="D242" s="350"/>
      <c r="E242" s="345"/>
      <c r="F242" s="184">
        <v>2</v>
      </c>
      <c r="G242" s="146">
        <v>27.38</v>
      </c>
      <c r="H242" s="147">
        <v>1.88</v>
      </c>
      <c r="I242" s="148">
        <v>8.01</v>
      </c>
      <c r="J242" s="134">
        <v>22.17</v>
      </c>
      <c r="K242" s="152">
        <v>94.15</v>
      </c>
      <c r="L242" s="121">
        <f t="shared" si="54"/>
        <v>0.96055000000000001</v>
      </c>
      <c r="M242" s="123">
        <f t="shared" si="55"/>
        <v>0.96055000000000001</v>
      </c>
      <c r="N242" s="345"/>
      <c r="O242" s="345"/>
      <c r="P242" s="388"/>
      <c r="R242" s="203"/>
      <c r="S242" s="204">
        <v>1</v>
      </c>
      <c r="T242" s="22"/>
      <c r="U242" s="22"/>
      <c r="V242" s="22"/>
      <c r="W242" s="22"/>
      <c r="X242" s="118" t="s">
        <v>515</v>
      </c>
      <c r="Y242" s="30">
        <f t="shared" si="47"/>
        <v>26</v>
      </c>
      <c r="Z242" s="31">
        <f t="shared" si="51"/>
        <v>27.38</v>
      </c>
      <c r="AA242" s="30">
        <f t="shared" si="48"/>
        <v>28</v>
      </c>
      <c r="AB242" s="32">
        <f t="shared" si="49"/>
        <v>0.96399999999999997</v>
      </c>
      <c r="AC242" s="33">
        <f t="shared" si="52"/>
        <v>0.96055000000000001</v>
      </c>
      <c r="AD242" s="32">
        <f t="shared" si="50"/>
        <v>0.95899999999999996</v>
      </c>
      <c r="AE242" s="116"/>
      <c r="AF242" s="70"/>
      <c r="AG242" s="191"/>
      <c r="AH242" s="70"/>
      <c r="AI242" s="126"/>
      <c r="AJ242" s="127"/>
      <c r="AK242" s="126"/>
    </row>
    <row r="243" spans="1:37" s="4" customFormat="1" ht="23.1" customHeight="1">
      <c r="A243" s="345"/>
      <c r="B243" s="345"/>
      <c r="C243" s="345"/>
      <c r="D243" s="350"/>
      <c r="E243" s="345"/>
      <c r="F243" s="184">
        <v>3</v>
      </c>
      <c r="G243" s="146">
        <v>60.9</v>
      </c>
      <c r="H243" s="147">
        <v>0.54</v>
      </c>
      <c r="I243" s="148" t="s">
        <v>14</v>
      </c>
      <c r="J243" s="134">
        <v>9.2799999999999994</v>
      </c>
      <c r="K243" s="152" t="s">
        <v>14</v>
      </c>
      <c r="L243" s="121">
        <f t="shared" si="54"/>
        <v>0.94399999999999995</v>
      </c>
      <c r="M243" s="123">
        <f t="shared" si="55"/>
        <v>0.94399999999999995</v>
      </c>
      <c r="N243" s="345"/>
      <c r="O243" s="345"/>
      <c r="P243" s="388"/>
      <c r="R243" s="203"/>
      <c r="S243" s="204"/>
      <c r="T243" s="22"/>
      <c r="U243" s="22"/>
      <c r="V243" s="22"/>
      <c r="W243" s="22"/>
      <c r="X243" s="118" t="s">
        <v>515</v>
      </c>
      <c r="Y243" s="30">
        <f t="shared" si="47"/>
        <v>50</v>
      </c>
      <c r="Z243" s="31">
        <f t="shared" si="51"/>
        <v>60.9</v>
      </c>
      <c r="AA243" s="30">
        <f t="shared" si="48"/>
        <v>150</v>
      </c>
      <c r="AB243" s="32">
        <f t="shared" si="49"/>
        <v>0.94399999999999995</v>
      </c>
      <c r="AC243" s="33">
        <f t="shared" si="52"/>
        <v>0.94399999999999995</v>
      </c>
      <c r="AD243" s="32">
        <f t="shared" si="50"/>
        <v>0.94399999999999995</v>
      </c>
      <c r="AE243" s="116"/>
      <c r="AF243" s="70"/>
      <c r="AG243" s="191"/>
      <c r="AH243" s="70"/>
      <c r="AI243" s="126"/>
      <c r="AJ243" s="127"/>
      <c r="AK243" s="126"/>
    </row>
    <row r="244" spans="1:37" s="4" customFormat="1" ht="23.1" customHeight="1">
      <c r="A244" s="345"/>
      <c r="B244" s="345"/>
      <c r="C244" s="345"/>
      <c r="D244" s="350"/>
      <c r="E244" s="345"/>
      <c r="F244" s="184">
        <v>4</v>
      </c>
      <c r="G244" s="146">
        <v>11.8</v>
      </c>
      <c r="H244" s="147">
        <v>1.1299999999999999</v>
      </c>
      <c r="I244" s="148">
        <v>0.92</v>
      </c>
      <c r="J244" s="134">
        <v>20.41</v>
      </c>
      <c r="K244" s="144">
        <v>24</v>
      </c>
      <c r="L244" s="121">
        <f t="shared" si="54"/>
        <v>0.96299999999999997</v>
      </c>
      <c r="M244" s="123">
        <f t="shared" si="55"/>
        <v>0.96299999999999997</v>
      </c>
      <c r="N244" s="345"/>
      <c r="O244" s="345"/>
      <c r="P244" s="389"/>
      <c r="R244" s="203"/>
      <c r="S244" s="204"/>
      <c r="T244" s="22"/>
      <c r="U244" s="22"/>
      <c r="V244" s="22"/>
      <c r="W244" s="22"/>
      <c r="X244" s="118" t="s">
        <v>515</v>
      </c>
      <c r="Y244" s="30">
        <f t="shared" si="47"/>
        <v>10</v>
      </c>
      <c r="Z244" s="31">
        <f t="shared" si="51"/>
        <v>11.8</v>
      </c>
      <c r="AA244" s="30">
        <f t="shared" si="48"/>
        <v>12</v>
      </c>
      <c r="AB244" s="32">
        <f t="shared" si="49"/>
        <v>0.94499999999999995</v>
      </c>
      <c r="AC244" s="33">
        <f t="shared" si="52"/>
        <v>0.96299999999999997</v>
      </c>
      <c r="AD244" s="32">
        <f t="shared" si="50"/>
        <v>0.96499999999999997</v>
      </c>
      <c r="AE244" s="116"/>
      <c r="AF244" s="70"/>
      <c r="AG244" s="191"/>
      <c r="AH244" s="70"/>
      <c r="AI244" s="126"/>
      <c r="AJ244" s="127"/>
      <c r="AK244" s="126"/>
    </row>
    <row r="245" spans="1:37" s="4" customFormat="1" ht="23.1" customHeight="1">
      <c r="A245" s="184">
        <v>116</v>
      </c>
      <c r="B245" s="184" t="s">
        <v>262</v>
      </c>
      <c r="C245" s="184" t="s">
        <v>278</v>
      </c>
      <c r="D245" s="185" t="s">
        <v>279</v>
      </c>
      <c r="E245" s="184" t="s">
        <v>11</v>
      </c>
      <c r="F245" s="184">
        <v>1</v>
      </c>
      <c r="G245" s="146">
        <v>17.71</v>
      </c>
      <c r="H245" s="147">
        <v>1.66</v>
      </c>
      <c r="I245" s="148">
        <v>4.74</v>
      </c>
      <c r="J245" s="134">
        <v>33.75</v>
      </c>
      <c r="K245" s="152">
        <v>56.32</v>
      </c>
      <c r="L245" s="121">
        <f t="shared" si="54"/>
        <v>0.98855000000000004</v>
      </c>
      <c r="M245" s="123">
        <f t="shared" si="55"/>
        <v>0.98855000000000004</v>
      </c>
      <c r="N245" s="184" t="s">
        <v>478</v>
      </c>
      <c r="O245" s="184" t="s">
        <v>487</v>
      </c>
      <c r="P245" s="188" t="str">
        <f t="shared" ref="P245" si="57">IF(H245&lt;L245,"Replace",IF(I245&lt;M245,"Replace","Comply"))</f>
        <v>Comply</v>
      </c>
      <c r="R245" s="203">
        <v>1</v>
      </c>
      <c r="S245" s="204"/>
      <c r="T245" s="22"/>
      <c r="U245" s="22"/>
      <c r="V245" s="22"/>
      <c r="W245" s="22"/>
      <c r="X245" s="118" t="s">
        <v>515</v>
      </c>
      <c r="Y245" s="30">
        <f t="shared" si="47"/>
        <v>16</v>
      </c>
      <c r="Z245" s="31">
        <f t="shared" si="51"/>
        <v>17.71</v>
      </c>
      <c r="AA245" s="30">
        <f t="shared" si="48"/>
        <v>18</v>
      </c>
      <c r="AB245" s="32">
        <f t="shared" si="49"/>
        <v>0.98</v>
      </c>
      <c r="AC245" s="33">
        <f t="shared" si="52"/>
        <v>0.98855000000000004</v>
      </c>
      <c r="AD245" s="32">
        <f t="shared" si="50"/>
        <v>0.99</v>
      </c>
      <c r="AE245" s="116"/>
      <c r="AF245" s="70"/>
      <c r="AG245" s="191"/>
      <c r="AH245" s="70"/>
      <c r="AI245" s="126"/>
      <c r="AJ245" s="127"/>
      <c r="AK245" s="126"/>
    </row>
    <row r="246" spans="1:37" s="4" customFormat="1" ht="23.1" customHeight="1">
      <c r="A246" s="345">
        <v>117</v>
      </c>
      <c r="B246" s="345" t="s">
        <v>262</v>
      </c>
      <c r="C246" s="345" t="s">
        <v>280</v>
      </c>
      <c r="D246" s="350" t="s">
        <v>281</v>
      </c>
      <c r="E246" s="345" t="s">
        <v>22</v>
      </c>
      <c r="F246" s="184">
        <v>1</v>
      </c>
      <c r="G246" s="146">
        <v>28.76</v>
      </c>
      <c r="H246" s="147">
        <v>0.31</v>
      </c>
      <c r="I246" s="148">
        <v>3.48</v>
      </c>
      <c r="J246" s="134">
        <v>3.39</v>
      </c>
      <c r="K246" s="152">
        <v>32.58</v>
      </c>
      <c r="L246" s="121">
        <f t="shared" si="54"/>
        <v>0.9567199999999999</v>
      </c>
      <c r="M246" s="123">
        <f t="shared" si="55"/>
        <v>0.9567199999999999</v>
      </c>
      <c r="N246" s="345" t="s">
        <v>478</v>
      </c>
      <c r="O246" s="345" t="s">
        <v>487</v>
      </c>
      <c r="P246" s="387" t="s">
        <v>528</v>
      </c>
      <c r="R246" s="203"/>
      <c r="S246" s="204">
        <v>1</v>
      </c>
      <c r="T246" s="22"/>
      <c r="U246" s="22"/>
      <c r="V246" s="22"/>
      <c r="W246" s="22"/>
      <c r="X246" s="118" t="s">
        <v>515</v>
      </c>
      <c r="Y246" s="30">
        <f t="shared" si="47"/>
        <v>28</v>
      </c>
      <c r="Z246" s="31">
        <f t="shared" si="51"/>
        <v>28.76</v>
      </c>
      <c r="AA246" s="30">
        <f t="shared" si="48"/>
        <v>30</v>
      </c>
      <c r="AB246" s="32">
        <f t="shared" si="49"/>
        <v>0.95899999999999996</v>
      </c>
      <c r="AC246" s="33">
        <f t="shared" si="52"/>
        <v>0.9567199999999999</v>
      </c>
      <c r="AD246" s="32">
        <f t="shared" si="50"/>
        <v>0.95299999999999996</v>
      </c>
      <c r="AE246" s="116"/>
      <c r="AF246" s="70"/>
      <c r="AG246" s="191"/>
      <c r="AH246" s="70"/>
      <c r="AI246" s="126"/>
      <c r="AJ246" s="127"/>
      <c r="AK246" s="126"/>
    </row>
    <row r="247" spans="1:37" s="4" customFormat="1" ht="23.1" customHeight="1">
      <c r="A247" s="345"/>
      <c r="B247" s="345"/>
      <c r="C247" s="345"/>
      <c r="D247" s="350"/>
      <c r="E247" s="345"/>
      <c r="F247" s="184">
        <v>2</v>
      </c>
      <c r="G247" s="146">
        <v>17.2</v>
      </c>
      <c r="H247" s="147">
        <v>1.73</v>
      </c>
      <c r="I247" s="148">
        <v>7.3</v>
      </c>
      <c r="J247" s="134">
        <v>30.63</v>
      </c>
      <c r="K247" s="152">
        <v>104.63</v>
      </c>
      <c r="L247" s="121">
        <f t="shared" si="54"/>
        <v>0.98599999999999999</v>
      </c>
      <c r="M247" s="123">
        <f t="shared" si="55"/>
        <v>0.98599999999999999</v>
      </c>
      <c r="N247" s="345"/>
      <c r="O247" s="345"/>
      <c r="P247" s="389"/>
      <c r="R247" s="203"/>
      <c r="S247" s="204"/>
      <c r="T247" s="22"/>
      <c r="U247" s="22"/>
      <c r="V247" s="22"/>
      <c r="W247" s="22"/>
      <c r="X247" s="118" t="s">
        <v>515</v>
      </c>
      <c r="Y247" s="30">
        <f t="shared" si="47"/>
        <v>16</v>
      </c>
      <c r="Z247" s="31">
        <f t="shared" si="51"/>
        <v>17.2</v>
      </c>
      <c r="AA247" s="30">
        <f t="shared" si="48"/>
        <v>18</v>
      </c>
      <c r="AB247" s="32">
        <f t="shared" si="49"/>
        <v>0.98</v>
      </c>
      <c r="AC247" s="33">
        <f t="shared" si="52"/>
        <v>0.98599999999999999</v>
      </c>
      <c r="AD247" s="32">
        <f t="shared" si="50"/>
        <v>0.99</v>
      </c>
      <c r="AE247" s="116"/>
      <c r="AF247" s="70"/>
      <c r="AG247" s="191"/>
      <c r="AH247" s="70"/>
      <c r="AI247" s="126"/>
      <c r="AJ247" s="127"/>
      <c r="AK247" s="126"/>
    </row>
    <row r="248" spans="1:37" s="4" customFormat="1" ht="23.1" customHeight="1">
      <c r="A248" s="184">
        <v>118</v>
      </c>
      <c r="B248" s="184" t="s">
        <v>262</v>
      </c>
      <c r="C248" s="184" t="s">
        <v>282</v>
      </c>
      <c r="D248" s="185" t="s">
        <v>283</v>
      </c>
      <c r="E248" s="184" t="s">
        <v>21</v>
      </c>
      <c r="F248" s="184">
        <v>1</v>
      </c>
      <c r="G248" s="146">
        <v>24.4</v>
      </c>
      <c r="H248" s="147">
        <v>0.94</v>
      </c>
      <c r="I248" s="148">
        <v>2.0299999999999998</v>
      </c>
      <c r="J248" s="134">
        <v>26.85</v>
      </c>
      <c r="K248" s="152">
        <v>33.630000000000003</v>
      </c>
      <c r="L248" s="121">
        <f t="shared" si="54"/>
        <v>0.96639999999999993</v>
      </c>
      <c r="M248" s="123">
        <f t="shared" si="55"/>
        <v>0.96639999999999993</v>
      </c>
      <c r="N248" s="184" t="s">
        <v>478</v>
      </c>
      <c r="O248" s="184" t="s">
        <v>487</v>
      </c>
      <c r="P248" s="295" t="str">
        <f t="shared" ref="P248" si="58">IF(H248&lt;L248,"Replace",IF(I248&lt;M248,"Replace","Comply"))</f>
        <v>Replace</v>
      </c>
      <c r="R248" s="203"/>
      <c r="S248" s="204">
        <v>1</v>
      </c>
      <c r="T248" s="22"/>
      <c r="U248" s="22"/>
      <c r="V248" s="22"/>
      <c r="W248" s="22"/>
      <c r="X248" s="118" t="s">
        <v>515</v>
      </c>
      <c r="Y248" s="30">
        <f t="shared" si="47"/>
        <v>24</v>
      </c>
      <c r="Z248" s="31">
        <f t="shared" si="51"/>
        <v>24.4</v>
      </c>
      <c r="AA248" s="30">
        <f t="shared" si="48"/>
        <v>26</v>
      </c>
      <c r="AB248" s="32">
        <f t="shared" si="49"/>
        <v>0.96699999999999997</v>
      </c>
      <c r="AC248" s="33">
        <f t="shared" si="52"/>
        <v>0.96639999999999993</v>
      </c>
      <c r="AD248" s="32">
        <f t="shared" si="50"/>
        <v>0.96399999999999997</v>
      </c>
      <c r="AE248" s="116"/>
      <c r="AF248" s="70"/>
      <c r="AG248" s="191"/>
      <c r="AH248" s="70"/>
      <c r="AI248" s="126"/>
      <c r="AJ248" s="127"/>
      <c r="AK248" s="126"/>
    </row>
    <row r="249" spans="1:37" s="4" customFormat="1" ht="23.1" customHeight="1">
      <c r="A249" s="184"/>
      <c r="B249" s="184"/>
      <c r="C249" s="184"/>
      <c r="D249" s="185"/>
      <c r="E249" s="184"/>
      <c r="F249" s="184"/>
      <c r="G249" s="146"/>
      <c r="H249" s="147"/>
      <c r="I249" s="148"/>
      <c r="J249" s="134"/>
      <c r="K249" s="152"/>
      <c r="L249" s="255"/>
      <c r="M249" s="256"/>
      <c r="N249" s="184"/>
      <c r="O249" s="184"/>
      <c r="P249" s="272"/>
      <c r="R249" s="203"/>
      <c r="S249" s="204"/>
      <c r="T249" s="22"/>
      <c r="U249" s="22"/>
      <c r="V249" s="22"/>
      <c r="W249" s="22"/>
      <c r="X249" s="118" t="s">
        <v>515</v>
      </c>
      <c r="Y249" s="30" t="e">
        <f t="shared" si="47"/>
        <v>#N/A</v>
      </c>
      <c r="Z249" s="31">
        <f t="shared" si="51"/>
        <v>0</v>
      </c>
      <c r="AA249" s="30" t="e">
        <f t="shared" si="48"/>
        <v>#N/A</v>
      </c>
      <c r="AB249" s="32" t="e">
        <f t="shared" si="49"/>
        <v>#N/A</v>
      </c>
      <c r="AC249" s="33" t="e">
        <f t="shared" si="52"/>
        <v>#N/A</v>
      </c>
      <c r="AD249" s="32" t="e">
        <f t="shared" si="50"/>
        <v>#N/A</v>
      </c>
      <c r="AE249" s="116"/>
      <c r="AF249" s="70"/>
      <c r="AG249" s="191"/>
      <c r="AH249" s="70"/>
      <c r="AI249" s="126"/>
      <c r="AJ249" s="127"/>
      <c r="AK249" s="126"/>
    </row>
    <row r="250" spans="1:37" s="4" customFormat="1" ht="21.95" customHeight="1">
      <c r="A250" s="345">
        <v>119</v>
      </c>
      <c r="B250" s="345" t="s">
        <v>262</v>
      </c>
      <c r="C250" s="345" t="s">
        <v>284</v>
      </c>
      <c r="D250" s="350" t="s">
        <v>285</v>
      </c>
      <c r="E250" s="345" t="s">
        <v>286</v>
      </c>
      <c r="F250" s="184">
        <v>1</v>
      </c>
      <c r="G250" s="146">
        <v>11.12</v>
      </c>
      <c r="H250" s="147">
        <v>1.43</v>
      </c>
      <c r="I250" s="148">
        <v>1.25</v>
      </c>
      <c r="J250" s="134">
        <v>21.92</v>
      </c>
      <c r="K250" s="144">
        <v>20</v>
      </c>
      <c r="L250" s="121">
        <f t="shared" ref="L250:L272" si="59">AC250</f>
        <v>0.95619999999999994</v>
      </c>
      <c r="M250" s="123">
        <f t="shared" ref="M250:M272" si="60">AC250</f>
        <v>0.95619999999999994</v>
      </c>
      <c r="N250" s="345" t="s">
        <v>478</v>
      </c>
      <c r="O250" s="345" t="s">
        <v>487</v>
      </c>
      <c r="P250" s="375" t="s">
        <v>524</v>
      </c>
      <c r="R250" s="203"/>
      <c r="S250" s="204"/>
      <c r="T250" s="22"/>
      <c r="U250" s="22"/>
      <c r="V250" s="22"/>
      <c r="W250" s="22"/>
      <c r="X250" s="118" t="s">
        <v>515</v>
      </c>
      <c r="Y250" s="30">
        <f t="shared" si="47"/>
        <v>10</v>
      </c>
      <c r="Z250" s="31">
        <f t="shared" si="51"/>
        <v>11.12</v>
      </c>
      <c r="AA250" s="30">
        <f t="shared" si="48"/>
        <v>12</v>
      </c>
      <c r="AB250" s="32">
        <f t="shared" si="49"/>
        <v>0.94499999999999995</v>
      </c>
      <c r="AC250" s="33">
        <f t="shared" si="52"/>
        <v>0.95619999999999994</v>
      </c>
      <c r="AD250" s="32">
        <f t="shared" si="50"/>
        <v>0.96499999999999997</v>
      </c>
      <c r="AE250" s="116"/>
      <c r="AF250" s="70"/>
      <c r="AG250" s="191"/>
      <c r="AH250" s="70"/>
      <c r="AI250" s="126"/>
      <c r="AJ250" s="127"/>
      <c r="AK250" s="126"/>
    </row>
    <row r="251" spans="1:37" s="4" customFormat="1" ht="21.95" customHeight="1">
      <c r="A251" s="345"/>
      <c r="B251" s="345"/>
      <c r="C251" s="345"/>
      <c r="D251" s="350"/>
      <c r="E251" s="345"/>
      <c r="F251" s="184">
        <v>2</v>
      </c>
      <c r="G251" s="146">
        <v>22.3</v>
      </c>
      <c r="H251" s="147">
        <v>1.39</v>
      </c>
      <c r="I251" s="148">
        <v>1.75</v>
      </c>
      <c r="J251" s="134">
        <v>17.3</v>
      </c>
      <c r="K251" s="144">
        <v>19.5</v>
      </c>
      <c r="L251" s="121">
        <f t="shared" si="59"/>
        <v>0.97804999999999997</v>
      </c>
      <c r="M251" s="123">
        <f t="shared" si="60"/>
        <v>0.97804999999999997</v>
      </c>
      <c r="N251" s="345"/>
      <c r="O251" s="345"/>
      <c r="P251" s="376"/>
      <c r="R251" s="203"/>
      <c r="S251" s="204"/>
      <c r="T251" s="22"/>
      <c r="U251" s="22"/>
      <c r="V251" s="22"/>
      <c r="W251" s="22"/>
      <c r="X251" s="118" t="s">
        <v>515</v>
      </c>
      <c r="Y251" s="30">
        <f t="shared" si="47"/>
        <v>22</v>
      </c>
      <c r="Z251" s="31">
        <f t="shared" si="51"/>
        <v>22.3</v>
      </c>
      <c r="AA251" s="30">
        <f t="shared" si="48"/>
        <v>24</v>
      </c>
      <c r="AB251" s="32">
        <f t="shared" si="49"/>
        <v>0.98</v>
      </c>
      <c r="AC251" s="33">
        <f t="shared" si="52"/>
        <v>0.97804999999999997</v>
      </c>
      <c r="AD251" s="32">
        <f t="shared" si="50"/>
        <v>0.96699999999999997</v>
      </c>
      <c r="AE251" s="116"/>
      <c r="AF251" s="70"/>
      <c r="AG251" s="191"/>
      <c r="AH251" s="70"/>
      <c r="AI251" s="126"/>
      <c r="AJ251" s="127"/>
      <c r="AK251" s="126"/>
    </row>
    <row r="252" spans="1:37" s="4" customFormat="1" ht="21.95" customHeight="1">
      <c r="A252" s="345"/>
      <c r="B252" s="345"/>
      <c r="C252" s="345"/>
      <c r="D252" s="350"/>
      <c r="E252" s="345"/>
      <c r="F252" s="184">
        <v>3</v>
      </c>
      <c r="G252" s="146">
        <v>30.43</v>
      </c>
      <c r="H252" s="147">
        <v>2.02</v>
      </c>
      <c r="I252" s="148">
        <v>7.59</v>
      </c>
      <c r="J252" s="134">
        <v>19.8</v>
      </c>
      <c r="K252" s="152">
        <v>74.319999999999993</v>
      </c>
      <c r="L252" s="121">
        <f t="shared" si="59"/>
        <v>0.9512799999999999</v>
      </c>
      <c r="M252" s="123">
        <f t="shared" si="60"/>
        <v>0.9512799999999999</v>
      </c>
      <c r="N252" s="345"/>
      <c r="O252" s="345"/>
      <c r="P252" s="376"/>
      <c r="R252" s="203">
        <v>1</v>
      </c>
      <c r="S252" s="204"/>
      <c r="T252" s="22"/>
      <c r="U252" s="22"/>
      <c r="V252" s="22"/>
      <c r="W252" s="22"/>
      <c r="X252" s="118" t="s">
        <v>515</v>
      </c>
      <c r="Y252" s="30">
        <f t="shared" si="47"/>
        <v>30</v>
      </c>
      <c r="Z252" s="31">
        <f t="shared" si="51"/>
        <v>30.43</v>
      </c>
      <c r="AA252" s="30">
        <f t="shared" si="48"/>
        <v>32</v>
      </c>
      <c r="AB252" s="32">
        <f t="shared" si="49"/>
        <v>0.95299999999999996</v>
      </c>
      <c r="AC252" s="33">
        <f t="shared" si="52"/>
        <v>0.9512799999999999</v>
      </c>
      <c r="AD252" s="32">
        <f t="shared" si="50"/>
        <v>0.94499999999999995</v>
      </c>
      <c r="AE252" s="116"/>
      <c r="AF252" s="70"/>
      <c r="AG252" s="191"/>
      <c r="AH252" s="70"/>
      <c r="AI252" s="126"/>
      <c r="AJ252" s="127"/>
      <c r="AK252" s="126"/>
    </row>
    <row r="253" spans="1:37" s="4" customFormat="1" ht="21.95" customHeight="1">
      <c r="A253" s="345"/>
      <c r="B253" s="345"/>
      <c r="C253" s="345"/>
      <c r="D253" s="350"/>
      <c r="E253" s="345"/>
      <c r="F253" s="184">
        <v>4</v>
      </c>
      <c r="G253" s="146">
        <v>11.02</v>
      </c>
      <c r="H253" s="147">
        <v>1.43</v>
      </c>
      <c r="I253" s="148">
        <v>1.25</v>
      </c>
      <c r="J253" s="134">
        <v>21.92</v>
      </c>
      <c r="K253" s="144">
        <v>20</v>
      </c>
      <c r="L253" s="121">
        <f t="shared" si="59"/>
        <v>0.95519999999999994</v>
      </c>
      <c r="M253" s="123">
        <f t="shared" si="60"/>
        <v>0.95519999999999994</v>
      </c>
      <c r="N253" s="345"/>
      <c r="O253" s="345"/>
      <c r="P253" s="347"/>
      <c r="R253" s="203"/>
      <c r="S253" s="204"/>
      <c r="T253" s="22"/>
      <c r="U253" s="22"/>
      <c r="V253" s="22"/>
      <c r="W253" s="22"/>
      <c r="X253" s="118" t="s">
        <v>515</v>
      </c>
      <c r="Y253" s="30">
        <f t="shared" si="47"/>
        <v>10</v>
      </c>
      <c r="Z253" s="31">
        <f t="shared" si="51"/>
        <v>11.02</v>
      </c>
      <c r="AA253" s="30">
        <f t="shared" si="48"/>
        <v>12</v>
      </c>
      <c r="AB253" s="32">
        <f t="shared" si="49"/>
        <v>0.94499999999999995</v>
      </c>
      <c r="AC253" s="33">
        <f t="shared" si="52"/>
        <v>0.95519999999999994</v>
      </c>
      <c r="AD253" s="32">
        <f t="shared" si="50"/>
        <v>0.96499999999999997</v>
      </c>
      <c r="AE253" s="116"/>
      <c r="AF253" s="70"/>
      <c r="AG253" s="191"/>
      <c r="AH253" s="70"/>
      <c r="AI253" s="126"/>
      <c r="AJ253" s="127"/>
      <c r="AK253" s="126"/>
    </row>
    <row r="254" spans="1:37" s="4" customFormat="1" ht="21.95" customHeight="1">
      <c r="A254" s="346">
        <v>120</v>
      </c>
      <c r="B254" s="346" t="s">
        <v>262</v>
      </c>
      <c r="C254" s="346" t="s">
        <v>287</v>
      </c>
      <c r="D254" s="353" t="s">
        <v>288</v>
      </c>
      <c r="E254" s="353" t="s">
        <v>471</v>
      </c>
      <c r="F254" s="188">
        <v>1</v>
      </c>
      <c r="G254" s="142">
        <v>27.54</v>
      </c>
      <c r="H254" s="143">
        <v>1.18</v>
      </c>
      <c r="I254" s="144">
        <v>2.52</v>
      </c>
      <c r="J254" s="134">
        <v>20.6</v>
      </c>
      <c r="K254" s="152">
        <v>57.67</v>
      </c>
      <c r="L254" s="121">
        <f t="shared" si="59"/>
        <v>0.96014999999999995</v>
      </c>
      <c r="M254" s="123">
        <f t="shared" si="60"/>
        <v>0.96014999999999995</v>
      </c>
      <c r="N254" s="346" t="s">
        <v>478</v>
      </c>
      <c r="O254" s="346" t="s">
        <v>487</v>
      </c>
      <c r="P254" s="387" t="s">
        <v>528</v>
      </c>
      <c r="R254" s="203"/>
      <c r="S254" s="204"/>
      <c r="T254" s="22"/>
      <c r="U254" s="22"/>
      <c r="V254" s="22"/>
      <c r="W254" s="22"/>
      <c r="X254" s="118" t="s">
        <v>517</v>
      </c>
      <c r="Y254" s="30">
        <f t="shared" si="47"/>
        <v>26</v>
      </c>
      <c r="Z254" s="31">
        <f t="shared" si="51"/>
        <v>27.54</v>
      </c>
      <c r="AA254" s="30">
        <f t="shared" si="48"/>
        <v>28</v>
      </c>
      <c r="AB254" s="32">
        <f t="shared" si="49"/>
        <v>0.96399999999999997</v>
      </c>
      <c r="AC254" s="33">
        <f t="shared" si="52"/>
        <v>0.96014999999999995</v>
      </c>
      <c r="AD254" s="32">
        <f t="shared" si="50"/>
        <v>0.95899999999999996</v>
      </c>
      <c r="AE254" s="116"/>
      <c r="AF254" s="70"/>
      <c r="AG254" s="191"/>
      <c r="AH254" s="70"/>
      <c r="AI254" s="126"/>
      <c r="AJ254" s="127"/>
      <c r="AK254" s="126"/>
    </row>
    <row r="255" spans="1:37" s="4" customFormat="1" ht="21.95" customHeight="1">
      <c r="A255" s="346"/>
      <c r="B255" s="346"/>
      <c r="C255" s="346"/>
      <c r="D255" s="353"/>
      <c r="E255" s="353"/>
      <c r="F255" s="188">
        <v>2</v>
      </c>
      <c r="G255" s="142">
        <v>28.75</v>
      </c>
      <c r="H255" s="143">
        <v>0.81</v>
      </c>
      <c r="I255" s="144">
        <v>2.54</v>
      </c>
      <c r="J255" s="134">
        <v>12.38</v>
      </c>
      <c r="K255" s="152">
        <v>36.43</v>
      </c>
      <c r="L255" s="121">
        <f t="shared" si="59"/>
        <v>0.95674999999999999</v>
      </c>
      <c r="M255" s="123">
        <f t="shared" si="60"/>
        <v>0.95674999999999999</v>
      </c>
      <c r="N255" s="346"/>
      <c r="O255" s="346"/>
      <c r="P255" s="388"/>
      <c r="R255" s="203"/>
      <c r="S255" s="204">
        <v>1</v>
      </c>
      <c r="T255" s="22"/>
      <c r="U255" s="22"/>
      <c r="V255" s="22"/>
      <c r="W255" s="22"/>
      <c r="X255" s="118" t="s">
        <v>517</v>
      </c>
      <c r="Y255" s="30">
        <f t="shared" si="47"/>
        <v>28</v>
      </c>
      <c r="Z255" s="31">
        <f t="shared" si="51"/>
        <v>28.75</v>
      </c>
      <c r="AA255" s="30">
        <f t="shared" si="48"/>
        <v>30</v>
      </c>
      <c r="AB255" s="32">
        <f t="shared" si="49"/>
        <v>0.95899999999999996</v>
      </c>
      <c r="AC255" s="33">
        <f t="shared" si="52"/>
        <v>0.95674999999999999</v>
      </c>
      <c r="AD255" s="32">
        <f t="shared" si="50"/>
        <v>0.95299999999999996</v>
      </c>
      <c r="AE255" s="116"/>
      <c r="AF255" s="70"/>
      <c r="AG255" s="191"/>
      <c r="AH255" s="70"/>
      <c r="AI255" s="126"/>
      <c r="AJ255" s="127"/>
      <c r="AK255" s="126"/>
    </row>
    <row r="256" spans="1:37" s="4" customFormat="1" ht="21.95" customHeight="1">
      <c r="A256" s="346"/>
      <c r="B256" s="346"/>
      <c r="C256" s="346"/>
      <c r="D256" s="353"/>
      <c r="E256" s="353"/>
      <c r="F256" s="188">
        <v>3</v>
      </c>
      <c r="G256" s="142">
        <v>27.75</v>
      </c>
      <c r="H256" s="143">
        <v>0.81</v>
      </c>
      <c r="I256" s="144">
        <v>1.78</v>
      </c>
      <c r="J256" s="134">
        <v>12.06</v>
      </c>
      <c r="K256" s="152">
        <v>35.58</v>
      </c>
      <c r="L256" s="121">
        <f t="shared" si="59"/>
        <v>0.95962499999999995</v>
      </c>
      <c r="M256" s="123">
        <f t="shared" si="60"/>
        <v>0.95962499999999995</v>
      </c>
      <c r="N256" s="346"/>
      <c r="O256" s="346"/>
      <c r="P256" s="388"/>
      <c r="R256" s="203"/>
      <c r="S256" s="204"/>
      <c r="T256" s="22"/>
      <c r="U256" s="22"/>
      <c r="V256" s="22"/>
      <c r="W256" s="22"/>
      <c r="X256" s="118" t="s">
        <v>517</v>
      </c>
      <c r="Y256" s="30">
        <f t="shared" si="47"/>
        <v>26</v>
      </c>
      <c r="Z256" s="31">
        <f t="shared" si="51"/>
        <v>27.75</v>
      </c>
      <c r="AA256" s="30">
        <f t="shared" si="48"/>
        <v>28</v>
      </c>
      <c r="AB256" s="32">
        <f t="shared" si="49"/>
        <v>0.96399999999999997</v>
      </c>
      <c r="AC256" s="33">
        <f t="shared" si="52"/>
        <v>0.95962499999999995</v>
      </c>
      <c r="AD256" s="32">
        <f t="shared" si="50"/>
        <v>0.95899999999999996</v>
      </c>
      <c r="AE256" s="116"/>
      <c r="AF256" s="70"/>
      <c r="AG256" s="191"/>
      <c r="AH256" s="70"/>
      <c r="AI256" s="126"/>
      <c r="AJ256" s="127"/>
      <c r="AK256" s="126"/>
    </row>
    <row r="257" spans="1:37" s="4" customFormat="1" ht="21.95" customHeight="1">
      <c r="A257" s="346"/>
      <c r="B257" s="346"/>
      <c r="C257" s="346"/>
      <c r="D257" s="353"/>
      <c r="E257" s="353"/>
      <c r="F257" s="188">
        <v>4</v>
      </c>
      <c r="G257" s="146">
        <v>31.94</v>
      </c>
      <c r="H257" s="143">
        <v>0.8</v>
      </c>
      <c r="I257" s="144">
        <v>1.78</v>
      </c>
      <c r="J257" s="134">
        <v>12.06</v>
      </c>
      <c r="K257" s="152">
        <v>35.58</v>
      </c>
      <c r="L257" s="121">
        <f t="shared" si="59"/>
        <v>0.94523999999999997</v>
      </c>
      <c r="M257" s="123">
        <f t="shared" si="60"/>
        <v>0.94523999999999997</v>
      </c>
      <c r="N257" s="346"/>
      <c r="O257" s="346"/>
      <c r="P257" s="389"/>
      <c r="R257" s="203"/>
      <c r="S257" s="204"/>
      <c r="T257" s="22"/>
      <c r="U257" s="22"/>
      <c r="V257" s="22"/>
      <c r="W257" s="22"/>
      <c r="X257" s="118" t="s">
        <v>517</v>
      </c>
      <c r="Y257" s="30">
        <f t="shared" si="47"/>
        <v>30</v>
      </c>
      <c r="Z257" s="31">
        <f t="shared" si="51"/>
        <v>31.94</v>
      </c>
      <c r="AA257" s="30">
        <f t="shared" si="48"/>
        <v>32</v>
      </c>
      <c r="AB257" s="32">
        <f t="shared" si="49"/>
        <v>0.95299999999999996</v>
      </c>
      <c r="AC257" s="33">
        <f t="shared" si="52"/>
        <v>0.94523999999999997</v>
      </c>
      <c r="AD257" s="32">
        <f t="shared" si="50"/>
        <v>0.94499999999999995</v>
      </c>
      <c r="AE257" s="116"/>
      <c r="AF257" s="70"/>
      <c r="AG257" s="191"/>
      <c r="AH257" s="70"/>
      <c r="AI257" s="126"/>
      <c r="AJ257" s="127"/>
      <c r="AK257" s="126"/>
    </row>
    <row r="258" spans="1:37" s="4" customFormat="1" ht="21.95" customHeight="1">
      <c r="A258" s="345">
        <v>121</v>
      </c>
      <c r="B258" s="345" t="s">
        <v>262</v>
      </c>
      <c r="C258" s="345" t="s">
        <v>289</v>
      </c>
      <c r="D258" s="350" t="s">
        <v>290</v>
      </c>
      <c r="E258" s="345" t="s">
        <v>291</v>
      </c>
      <c r="F258" s="184">
        <v>1</v>
      </c>
      <c r="G258" s="150">
        <v>9.0299999999999994</v>
      </c>
      <c r="H258" s="147">
        <v>1.49</v>
      </c>
      <c r="I258" s="148">
        <v>2.29</v>
      </c>
      <c r="J258" s="134">
        <v>21.96</v>
      </c>
      <c r="K258" s="152">
        <v>49.25</v>
      </c>
      <c r="L258" s="121">
        <f t="shared" si="59"/>
        <v>0.936755</v>
      </c>
      <c r="M258" s="123">
        <f t="shared" si="60"/>
        <v>0.936755</v>
      </c>
      <c r="N258" s="345" t="s">
        <v>478</v>
      </c>
      <c r="O258" s="345" t="s">
        <v>487</v>
      </c>
      <c r="P258" s="375" t="s">
        <v>524</v>
      </c>
      <c r="R258" s="203"/>
      <c r="S258" s="204"/>
      <c r="T258" s="22"/>
      <c r="U258" s="22"/>
      <c r="V258" s="22"/>
      <c r="W258" s="22"/>
      <c r="X258" s="118" t="s">
        <v>515</v>
      </c>
      <c r="Y258" s="30">
        <f t="shared" si="47"/>
        <v>8</v>
      </c>
      <c r="Z258" s="31">
        <f t="shared" si="51"/>
        <v>9.0299999999999994</v>
      </c>
      <c r="AA258" s="30">
        <f t="shared" si="48"/>
        <v>10</v>
      </c>
      <c r="AB258" s="32">
        <f t="shared" si="49"/>
        <v>0.92800000000000005</v>
      </c>
      <c r="AC258" s="33">
        <f t="shared" si="52"/>
        <v>0.936755</v>
      </c>
      <c r="AD258" s="32">
        <f t="shared" si="50"/>
        <v>0.94499999999999995</v>
      </c>
      <c r="AE258" s="116"/>
      <c r="AF258" s="70"/>
      <c r="AG258" s="191"/>
      <c r="AH258" s="70"/>
      <c r="AI258" s="126"/>
      <c r="AJ258" s="127"/>
      <c r="AK258" s="126"/>
    </row>
    <row r="259" spans="1:37" s="4" customFormat="1" ht="21.95" customHeight="1">
      <c r="A259" s="345"/>
      <c r="B259" s="345"/>
      <c r="C259" s="345"/>
      <c r="D259" s="350"/>
      <c r="E259" s="345"/>
      <c r="F259" s="184">
        <v>2</v>
      </c>
      <c r="G259" s="146">
        <v>15.89</v>
      </c>
      <c r="H259" s="147">
        <v>1.55</v>
      </c>
      <c r="I259" s="148">
        <v>1.18</v>
      </c>
      <c r="J259" s="134">
        <v>19.489999999999998</v>
      </c>
      <c r="K259" s="144">
        <v>16</v>
      </c>
      <c r="L259" s="121">
        <f t="shared" si="59"/>
        <v>0.97966999999999993</v>
      </c>
      <c r="M259" s="123">
        <f t="shared" si="60"/>
        <v>0.97966999999999993</v>
      </c>
      <c r="N259" s="345"/>
      <c r="O259" s="345"/>
      <c r="P259" s="376"/>
      <c r="R259" s="203">
        <v>1</v>
      </c>
      <c r="S259" s="204"/>
      <c r="T259" s="22"/>
      <c r="U259" s="22"/>
      <c r="V259" s="22"/>
      <c r="W259" s="22"/>
      <c r="X259" s="118" t="s">
        <v>515</v>
      </c>
      <c r="Y259" s="30">
        <f t="shared" si="47"/>
        <v>14</v>
      </c>
      <c r="Z259" s="31">
        <f t="shared" si="51"/>
        <v>15.89</v>
      </c>
      <c r="AA259" s="30">
        <f t="shared" si="48"/>
        <v>16</v>
      </c>
      <c r="AB259" s="32">
        <f t="shared" si="49"/>
        <v>0.97399999999999998</v>
      </c>
      <c r="AC259" s="33">
        <f t="shared" si="52"/>
        <v>0.97966999999999993</v>
      </c>
      <c r="AD259" s="32">
        <f t="shared" si="50"/>
        <v>0.98</v>
      </c>
      <c r="AE259" s="116"/>
      <c r="AF259" s="70"/>
      <c r="AG259" s="191"/>
      <c r="AH259" s="70"/>
      <c r="AI259" s="126"/>
      <c r="AJ259" s="127"/>
      <c r="AK259" s="126"/>
    </row>
    <row r="260" spans="1:37" s="4" customFormat="1" ht="21.95" customHeight="1">
      <c r="A260" s="345"/>
      <c r="B260" s="345"/>
      <c r="C260" s="345"/>
      <c r="D260" s="350"/>
      <c r="E260" s="345"/>
      <c r="F260" s="184">
        <v>3</v>
      </c>
      <c r="G260" s="146">
        <v>16.29</v>
      </c>
      <c r="H260" s="147">
        <v>1.55</v>
      </c>
      <c r="I260" s="148">
        <v>1.18</v>
      </c>
      <c r="J260" s="134">
        <v>19.489999999999998</v>
      </c>
      <c r="K260" s="144">
        <v>16</v>
      </c>
      <c r="L260" s="121">
        <f t="shared" si="59"/>
        <v>0.98144999999999993</v>
      </c>
      <c r="M260" s="123">
        <f t="shared" si="60"/>
        <v>0.98144999999999993</v>
      </c>
      <c r="N260" s="345"/>
      <c r="O260" s="345"/>
      <c r="P260" s="376"/>
      <c r="R260" s="203"/>
      <c r="S260" s="204"/>
      <c r="T260" s="22"/>
      <c r="U260" s="22"/>
      <c r="V260" s="22"/>
      <c r="W260" s="22"/>
      <c r="X260" s="118" t="s">
        <v>515</v>
      </c>
      <c r="Y260" s="30">
        <f t="shared" si="47"/>
        <v>16</v>
      </c>
      <c r="Z260" s="31">
        <f t="shared" si="51"/>
        <v>16.29</v>
      </c>
      <c r="AA260" s="30">
        <f t="shared" si="48"/>
        <v>18</v>
      </c>
      <c r="AB260" s="32">
        <f t="shared" si="49"/>
        <v>0.98</v>
      </c>
      <c r="AC260" s="33">
        <f t="shared" si="52"/>
        <v>0.98144999999999993</v>
      </c>
      <c r="AD260" s="32">
        <f t="shared" si="50"/>
        <v>0.99</v>
      </c>
      <c r="AE260" s="116"/>
      <c r="AF260" s="70"/>
      <c r="AG260" s="191"/>
      <c r="AH260" s="70"/>
      <c r="AI260" s="126"/>
      <c r="AJ260" s="127"/>
      <c r="AK260" s="126"/>
    </row>
    <row r="261" spans="1:37" s="4" customFormat="1" ht="21.95" customHeight="1">
      <c r="A261" s="345"/>
      <c r="B261" s="345"/>
      <c r="C261" s="345"/>
      <c r="D261" s="350"/>
      <c r="E261" s="345"/>
      <c r="F261" s="184">
        <v>4</v>
      </c>
      <c r="G261" s="146">
        <v>9.43</v>
      </c>
      <c r="H261" s="147">
        <v>1.49</v>
      </c>
      <c r="I261" s="148">
        <v>2.29</v>
      </c>
      <c r="J261" s="134">
        <v>21.96</v>
      </c>
      <c r="K261" s="152">
        <v>49.25</v>
      </c>
      <c r="L261" s="121">
        <f t="shared" si="59"/>
        <v>0.94015499999999996</v>
      </c>
      <c r="M261" s="123">
        <f t="shared" si="60"/>
        <v>0.94015499999999996</v>
      </c>
      <c r="N261" s="345"/>
      <c r="O261" s="345"/>
      <c r="P261" s="347"/>
      <c r="R261" s="203"/>
      <c r="S261" s="204"/>
      <c r="T261" s="22"/>
      <c r="U261" s="22"/>
      <c r="V261" s="22"/>
      <c r="W261" s="22"/>
      <c r="X261" s="118" t="s">
        <v>515</v>
      </c>
      <c r="Y261" s="30">
        <f t="shared" si="47"/>
        <v>8</v>
      </c>
      <c r="Z261" s="31">
        <f t="shared" si="51"/>
        <v>9.43</v>
      </c>
      <c r="AA261" s="30">
        <f t="shared" si="48"/>
        <v>10</v>
      </c>
      <c r="AB261" s="32">
        <f t="shared" si="49"/>
        <v>0.92800000000000005</v>
      </c>
      <c r="AC261" s="33">
        <f t="shared" si="52"/>
        <v>0.94015499999999996</v>
      </c>
      <c r="AD261" s="32">
        <f t="shared" si="50"/>
        <v>0.94499999999999995</v>
      </c>
      <c r="AE261" s="116"/>
      <c r="AF261" s="70"/>
      <c r="AG261" s="191"/>
      <c r="AH261" s="70"/>
      <c r="AI261" s="126"/>
      <c r="AJ261" s="127"/>
      <c r="AK261" s="126"/>
    </row>
    <row r="262" spans="1:37" s="4" customFormat="1" ht="24.95" customHeight="1">
      <c r="A262" s="347">
        <v>122</v>
      </c>
      <c r="B262" s="347" t="s">
        <v>262</v>
      </c>
      <c r="C262" s="347" t="s">
        <v>292</v>
      </c>
      <c r="D262" s="354" t="s">
        <v>293</v>
      </c>
      <c r="E262" s="347" t="s">
        <v>17</v>
      </c>
      <c r="F262" s="249">
        <v>1</v>
      </c>
      <c r="G262" s="150">
        <v>12.48</v>
      </c>
      <c r="H262" s="258">
        <v>1.9</v>
      </c>
      <c r="I262" s="259">
        <v>4.47</v>
      </c>
      <c r="J262" s="252">
        <v>23.24</v>
      </c>
      <c r="K262" s="273">
        <v>57.54</v>
      </c>
      <c r="L262" s="121">
        <f t="shared" si="59"/>
        <v>0.96716000000000002</v>
      </c>
      <c r="M262" s="123">
        <f t="shared" si="60"/>
        <v>0.96716000000000002</v>
      </c>
      <c r="N262" s="347" t="s">
        <v>478</v>
      </c>
      <c r="O262" s="347" t="s">
        <v>487</v>
      </c>
      <c r="P262" s="376" t="s">
        <v>524</v>
      </c>
      <c r="R262" s="203"/>
      <c r="S262" s="204"/>
      <c r="T262" s="22"/>
      <c r="U262" s="22"/>
      <c r="V262" s="22"/>
      <c r="W262" s="22"/>
      <c r="X262" s="118" t="s">
        <v>515</v>
      </c>
      <c r="Y262" s="30">
        <f t="shared" si="47"/>
        <v>12</v>
      </c>
      <c r="Z262" s="31">
        <f t="shared" si="51"/>
        <v>12.48</v>
      </c>
      <c r="AA262" s="30">
        <f t="shared" si="48"/>
        <v>14</v>
      </c>
      <c r="AB262" s="32">
        <f t="shared" si="49"/>
        <v>0.96499999999999997</v>
      </c>
      <c r="AC262" s="33">
        <f t="shared" si="52"/>
        <v>0.96716000000000002</v>
      </c>
      <c r="AD262" s="32">
        <f t="shared" si="50"/>
        <v>0.97399999999999998</v>
      </c>
      <c r="AE262" s="116"/>
      <c r="AF262" s="70"/>
      <c r="AG262" s="191"/>
      <c r="AH262" s="70"/>
      <c r="AI262" s="126"/>
      <c r="AJ262" s="127"/>
      <c r="AK262" s="126"/>
    </row>
    <row r="263" spans="1:37" s="4" customFormat="1" ht="24.95" customHeight="1">
      <c r="A263" s="345"/>
      <c r="B263" s="345"/>
      <c r="C263" s="345"/>
      <c r="D263" s="350"/>
      <c r="E263" s="345"/>
      <c r="F263" s="184">
        <v>2</v>
      </c>
      <c r="G263" s="146">
        <v>29.13</v>
      </c>
      <c r="H263" s="147">
        <v>2.4900000000000002</v>
      </c>
      <c r="I263" s="148">
        <v>3.26</v>
      </c>
      <c r="J263" s="134">
        <v>40.44</v>
      </c>
      <c r="K263" s="152">
        <v>52.48</v>
      </c>
      <c r="L263" s="121">
        <f t="shared" si="59"/>
        <v>0.95560999999999996</v>
      </c>
      <c r="M263" s="123">
        <f t="shared" si="60"/>
        <v>0.95560999999999996</v>
      </c>
      <c r="N263" s="345"/>
      <c r="O263" s="345"/>
      <c r="P263" s="376"/>
      <c r="R263" s="203">
        <v>1</v>
      </c>
      <c r="S263" s="204"/>
      <c r="T263" s="22"/>
      <c r="U263" s="22"/>
      <c r="V263" s="22"/>
      <c r="W263" s="22"/>
      <c r="X263" s="118" t="s">
        <v>515</v>
      </c>
      <c r="Y263" s="30">
        <f t="shared" si="47"/>
        <v>28</v>
      </c>
      <c r="Z263" s="31">
        <f t="shared" si="51"/>
        <v>29.13</v>
      </c>
      <c r="AA263" s="30">
        <f t="shared" si="48"/>
        <v>30</v>
      </c>
      <c r="AB263" s="32">
        <f t="shared" si="49"/>
        <v>0.95899999999999996</v>
      </c>
      <c r="AC263" s="33">
        <f t="shared" si="52"/>
        <v>0.95560999999999996</v>
      </c>
      <c r="AD263" s="32">
        <f t="shared" si="50"/>
        <v>0.95299999999999996</v>
      </c>
      <c r="AE263" s="116"/>
      <c r="AF263" s="70"/>
      <c r="AG263" s="191"/>
      <c r="AH263" s="70"/>
      <c r="AI263" s="126"/>
      <c r="AJ263" s="127"/>
      <c r="AK263" s="126"/>
    </row>
    <row r="264" spans="1:37" s="4" customFormat="1" ht="24.95" customHeight="1">
      <c r="A264" s="345"/>
      <c r="B264" s="345"/>
      <c r="C264" s="345"/>
      <c r="D264" s="350"/>
      <c r="E264" s="345"/>
      <c r="F264" s="184">
        <v>3</v>
      </c>
      <c r="G264" s="146">
        <v>12.33</v>
      </c>
      <c r="H264" s="147">
        <v>1.9</v>
      </c>
      <c r="I264" s="148">
        <v>4.47</v>
      </c>
      <c r="J264" s="134">
        <v>23.24</v>
      </c>
      <c r="K264" s="152">
        <v>57.54</v>
      </c>
      <c r="L264" s="121">
        <f t="shared" si="59"/>
        <v>0.96648499999999993</v>
      </c>
      <c r="M264" s="123">
        <f t="shared" si="60"/>
        <v>0.96648499999999993</v>
      </c>
      <c r="N264" s="345"/>
      <c r="O264" s="345"/>
      <c r="P264" s="347"/>
      <c r="R264" s="203"/>
      <c r="S264" s="204"/>
      <c r="T264" s="22"/>
      <c r="U264" s="22"/>
      <c r="V264" s="22"/>
      <c r="W264" s="22"/>
      <c r="X264" s="118" t="s">
        <v>515</v>
      </c>
      <c r="Y264" s="30">
        <f t="shared" ref="Y264:Y327" si="61">LOOKUP(Z264,$AF$3:$BB$3,$AF$3:$BB$3)</f>
        <v>12</v>
      </c>
      <c r="Z264" s="31">
        <f t="shared" si="51"/>
        <v>12.33</v>
      </c>
      <c r="AA264" s="30">
        <f t="shared" ref="AA264:AA327" si="62">INDEX($AF$3:$BB$3,MATCH(Y264,$AF$3:$BB$3)+1)</f>
        <v>14</v>
      </c>
      <c r="AB264" s="32">
        <f t="shared" ref="AB264:AB327" si="63">LOOKUP(Y264,$AF$3:$BB$3,$AF$4:$BB$4)</f>
        <v>0.96499999999999997</v>
      </c>
      <c r="AC264" s="33">
        <f t="shared" si="52"/>
        <v>0.96648499999999993</v>
      </c>
      <c r="AD264" s="32">
        <f t="shared" ref="AD264:AD327" si="64">LOOKUP(AA264,$AF$3:$BB$3,$AF$4:$BB$4)</f>
        <v>0.97399999999999998</v>
      </c>
      <c r="AE264" s="116"/>
      <c r="AF264" s="70"/>
      <c r="AG264" s="191"/>
      <c r="AH264" s="70"/>
      <c r="AI264" s="126"/>
      <c r="AJ264" s="127"/>
      <c r="AK264" s="126"/>
    </row>
    <row r="265" spans="1:37" s="4" customFormat="1" ht="24.95" customHeight="1">
      <c r="A265" s="184">
        <v>123</v>
      </c>
      <c r="B265" s="184" t="s">
        <v>262</v>
      </c>
      <c r="C265" s="184" t="s">
        <v>294</v>
      </c>
      <c r="D265" s="185" t="s">
        <v>295</v>
      </c>
      <c r="E265" s="184" t="s">
        <v>12</v>
      </c>
      <c r="F265" s="184">
        <v>1</v>
      </c>
      <c r="G265" s="146">
        <v>29.87</v>
      </c>
      <c r="H265" s="147">
        <v>1.8</v>
      </c>
      <c r="I265" s="148">
        <v>0.96</v>
      </c>
      <c r="J265" s="134">
        <v>22.29</v>
      </c>
      <c r="K265" s="152">
        <v>16.68</v>
      </c>
      <c r="L265" s="121">
        <f t="shared" si="59"/>
        <v>0.95338999999999996</v>
      </c>
      <c r="M265" s="123">
        <f t="shared" si="60"/>
        <v>0.95338999999999996</v>
      </c>
      <c r="N265" s="184" t="s">
        <v>478</v>
      </c>
      <c r="O265" s="184" t="s">
        <v>487</v>
      </c>
      <c r="P265" s="188" t="str">
        <f t="shared" ref="P265:P266" si="65">IF(H265&lt;L265,"Replace",IF(I265&lt;M265,"Replace","Comply"))</f>
        <v>Comply</v>
      </c>
      <c r="R265" s="203">
        <v>1</v>
      </c>
      <c r="S265" s="204"/>
      <c r="T265" s="22"/>
      <c r="U265" s="22"/>
      <c r="V265" s="22"/>
      <c r="W265" s="22"/>
      <c r="X265" s="118" t="s">
        <v>515</v>
      </c>
      <c r="Y265" s="30">
        <f t="shared" si="61"/>
        <v>28</v>
      </c>
      <c r="Z265" s="31">
        <f t="shared" si="51"/>
        <v>29.87</v>
      </c>
      <c r="AA265" s="30">
        <f t="shared" si="62"/>
        <v>30</v>
      </c>
      <c r="AB265" s="32">
        <f t="shared" si="63"/>
        <v>0.95899999999999996</v>
      </c>
      <c r="AC265" s="33">
        <f t="shared" si="52"/>
        <v>0.95338999999999996</v>
      </c>
      <c r="AD265" s="32">
        <f t="shared" si="64"/>
        <v>0.95299999999999996</v>
      </c>
      <c r="AE265" s="116"/>
      <c r="AF265" s="70"/>
      <c r="AG265" s="191"/>
      <c r="AH265" s="70"/>
      <c r="AI265" s="126"/>
      <c r="AJ265" s="127"/>
      <c r="AK265" s="126"/>
    </row>
    <row r="266" spans="1:37" s="4" customFormat="1" ht="24.95" customHeight="1">
      <c r="A266" s="184">
        <v>124</v>
      </c>
      <c r="B266" s="184" t="s">
        <v>262</v>
      </c>
      <c r="C266" s="184" t="s">
        <v>296</v>
      </c>
      <c r="D266" s="185" t="s">
        <v>297</v>
      </c>
      <c r="E266" s="184" t="s">
        <v>12</v>
      </c>
      <c r="F266" s="184">
        <v>1</v>
      </c>
      <c r="G266" s="146">
        <v>29.36</v>
      </c>
      <c r="H266" s="147">
        <v>1.57</v>
      </c>
      <c r="I266" s="151">
        <v>1.99</v>
      </c>
      <c r="J266" s="134">
        <v>22.27</v>
      </c>
      <c r="K266" s="152">
        <v>26.15</v>
      </c>
      <c r="L266" s="121">
        <f t="shared" si="59"/>
        <v>0.95491999999999999</v>
      </c>
      <c r="M266" s="123">
        <f t="shared" si="60"/>
        <v>0.95491999999999999</v>
      </c>
      <c r="N266" s="184" t="s">
        <v>478</v>
      </c>
      <c r="O266" s="184" t="s">
        <v>487</v>
      </c>
      <c r="P266" s="188" t="str">
        <f t="shared" si="65"/>
        <v>Comply</v>
      </c>
      <c r="R266" s="203">
        <v>1</v>
      </c>
      <c r="S266" s="204"/>
      <c r="T266" s="22"/>
      <c r="U266" s="22"/>
      <c r="V266" s="22"/>
      <c r="W266" s="22"/>
      <c r="X266" s="118" t="s">
        <v>515</v>
      </c>
      <c r="Y266" s="30">
        <f t="shared" si="61"/>
        <v>28</v>
      </c>
      <c r="Z266" s="31">
        <f t="shared" ref="Z266:Z329" si="66">G266</f>
        <v>29.36</v>
      </c>
      <c r="AA266" s="30">
        <f t="shared" si="62"/>
        <v>30</v>
      </c>
      <c r="AB266" s="32">
        <f t="shared" si="63"/>
        <v>0.95899999999999996</v>
      </c>
      <c r="AC266" s="33">
        <f t="shared" ref="AC266:AC329" si="67">((Z266-Y266)/(AA266-Y266))*(AD266-AB266)+AB266</f>
        <v>0.95491999999999999</v>
      </c>
      <c r="AD266" s="32">
        <f t="shared" si="64"/>
        <v>0.95299999999999996</v>
      </c>
      <c r="AE266" s="116"/>
      <c r="AF266" s="70"/>
      <c r="AG266" s="191"/>
      <c r="AH266" s="70"/>
      <c r="AI266" s="126"/>
      <c r="AJ266" s="127"/>
      <c r="AK266" s="126"/>
    </row>
    <row r="267" spans="1:37" s="4" customFormat="1" ht="24.95" customHeight="1">
      <c r="A267" s="345">
        <v>125</v>
      </c>
      <c r="B267" s="345" t="s">
        <v>262</v>
      </c>
      <c r="C267" s="345" t="s">
        <v>298</v>
      </c>
      <c r="D267" s="350" t="s">
        <v>299</v>
      </c>
      <c r="E267" s="345" t="s">
        <v>54</v>
      </c>
      <c r="F267" s="184">
        <v>1</v>
      </c>
      <c r="G267" s="146">
        <v>6.62</v>
      </c>
      <c r="H267" s="147">
        <v>1.1000000000000001</v>
      </c>
      <c r="I267" s="151">
        <v>1.6</v>
      </c>
      <c r="J267" s="134">
        <v>22.86</v>
      </c>
      <c r="K267" s="152">
        <v>35.29</v>
      </c>
      <c r="L267" s="121">
        <f t="shared" si="59"/>
        <v>0.92938000000000009</v>
      </c>
      <c r="M267" s="123">
        <f t="shared" si="60"/>
        <v>0.92938000000000009</v>
      </c>
      <c r="N267" s="345" t="s">
        <v>478</v>
      </c>
      <c r="O267" s="345" t="s">
        <v>487</v>
      </c>
      <c r="P267" s="376" t="s">
        <v>524</v>
      </c>
      <c r="R267" s="203"/>
      <c r="S267" s="204"/>
      <c r="T267" s="22"/>
      <c r="U267" s="22"/>
      <c r="V267" s="22"/>
      <c r="W267" s="22"/>
      <c r="X267" s="118" t="s">
        <v>515</v>
      </c>
      <c r="Y267" s="30">
        <f t="shared" si="61"/>
        <v>6</v>
      </c>
      <c r="Z267" s="31">
        <f t="shared" si="66"/>
        <v>6.62</v>
      </c>
      <c r="AA267" s="30">
        <f t="shared" si="62"/>
        <v>8</v>
      </c>
      <c r="AB267" s="32">
        <f t="shared" si="63"/>
        <v>0.93</v>
      </c>
      <c r="AC267" s="33">
        <f t="shared" si="67"/>
        <v>0.92938000000000009</v>
      </c>
      <c r="AD267" s="32">
        <f t="shared" si="64"/>
        <v>0.92800000000000005</v>
      </c>
      <c r="AE267" s="116"/>
      <c r="AF267" s="70"/>
      <c r="AG267" s="191"/>
      <c r="AH267" s="70"/>
      <c r="AI267" s="126"/>
      <c r="AJ267" s="127"/>
      <c r="AK267" s="126"/>
    </row>
    <row r="268" spans="1:37" s="4" customFormat="1" ht="24.95" customHeight="1">
      <c r="A268" s="345"/>
      <c r="B268" s="345"/>
      <c r="C268" s="345"/>
      <c r="D268" s="350"/>
      <c r="E268" s="345"/>
      <c r="F268" s="184">
        <v>2</v>
      </c>
      <c r="G268" s="146">
        <v>16.29</v>
      </c>
      <c r="H268" s="147">
        <v>1.5</v>
      </c>
      <c r="I268" s="151">
        <v>1.71</v>
      </c>
      <c r="J268" s="134">
        <v>16.39</v>
      </c>
      <c r="K268" s="152">
        <v>21.16</v>
      </c>
      <c r="L268" s="121">
        <f t="shared" si="59"/>
        <v>0.98144999999999993</v>
      </c>
      <c r="M268" s="123">
        <f t="shared" si="60"/>
        <v>0.98144999999999993</v>
      </c>
      <c r="N268" s="345"/>
      <c r="O268" s="345"/>
      <c r="P268" s="376"/>
      <c r="R268" s="203">
        <v>1</v>
      </c>
      <c r="S268" s="204"/>
      <c r="T268" s="22"/>
      <c r="U268" s="22"/>
      <c r="V268" s="22"/>
      <c r="W268" s="22"/>
      <c r="X268" s="118" t="s">
        <v>515</v>
      </c>
      <c r="Y268" s="30">
        <f t="shared" si="61"/>
        <v>16</v>
      </c>
      <c r="Z268" s="31">
        <f t="shared" si="66"/>
        <v>16.29</v>
      </c>
      <c r="AA268" s="30">
        <f t="shared" si="62"/>
        <v>18</v>
      </c>
      <c r="AB268" s="32">
        <f t="shared" si="63"/>
        <v>0.98</v>
      </c>
      <c r="AC268" s="33">
        <f t="shared" si="67"/>
        <v>0.98144999999999993</v>
      </c>
      <c r="AD268" s="32">
        <f t="shared" si="64"/>
        <v>0.99</v>
      </c>
      <c r="AE268" s="116"/>
      <c r="AF268" s="70"/>
      <c r="AG268" s="191"/>
      <c r="AH268" s="70"/>
      <c r="AI268" s="126"/>
      <c r="AJ268" s="127"/>
      <c r="AK268" s="126"/>
    </row>
    <row r="269" spans="1:37" s="4" customFormat="1" ht="24.95" customHeight="1">
      <c r="A269" s="345"/>
      <c r="B269" s="345"/>
      <c r="C269" s="345"/>
      <c r="D269" s="350"/>
      <c r="E269" s="345"/>
      <c r="F269" s="184">
        <v>3</v>
      </c>
      <c r="G269" s="146">
        <v>6.52</v>
      </c>
      <c r="H269" s="147">
        <v>1.1000000000000001</v>
      </c>
      <c r="I269" s="151">
        <v>1.6</v>
      </c>
      <c r="J269" s="134">
        <v>22.86</v>
      </c>
      <c r="K269" s="152">
        <v>35.29</v>
      </c>
      <c r="L269" s="121">
        <f t="shared" si="59"/>
        <v>0.92948000000000008</v>
      </c>
      <c r="M269" s="123">
        <f t="shared" si="60"/>
        <v>0.92948000000000008</v>
      </c>
      <c r="N269" s="345"/>
      <c r="O269" s="345"/>
      <c r="P269" s="347"/>
      <c r="R269" s="203"/>
      <c r="S269" s="204"/>
      <c r="T269" s="22"/>
      <c r="U269" s="22"/>
      <c r="V269" s="22"/>
      <c r="W269" s="22"/>
      <c r="X269" s="118" t="s">
        <v>515</v>
      </c>
      <c r="Y269" s="30">
        <f t="shared" si="61"/>
        <v>6</v>
      </c>
      <c r="Z269" s="31">
        <f t="shared" si="66"/>
        <v>6.52</v>
      </c>
      <c r="AA269" s="30">
        <f t="shared" si="62"/>
        <v>8</v>
      </c>
      <c r="AB269" s="32">
        <f t="shared" si="63"/>
        <v>0.93</v>
      </c>
      <c r="AC269" s="33">
        <f t="shared" si="67"/>
        <v>0.92948000000000008</v>
      </c>
      <c r="AD269" s="32">
        <f t="shared" si="64"/>
        <v>0.92800000000000005</v>
      </c>
      <c r="AE269" s="116"/>
      <c r="AF269" s="70"/>
      <c r="AG269" s="191"/>
      <c r="AH269" s="70"/>
      <c r="AI269" s="126"/>
      <c r="AJ269" s="127"/>
      <c r="AK269" s="126"/>
    </row>
    <row r="270" spans="1:37" s="4" customFormat="1" ht="21.95" customHeight="1">
      <c r="A270" s="346">
        <v>126</v>
      </c>
      <c r="B270" s="346" t="s">
        <v>262</v>
      </c>
      <c r="C270" s="346" t="s">
        <v>300</v>
      </c>
      <c r="D270" s="353" t="s">
        <v>301</v>
      </c>
      <c r="E270" s="346" t="s">
        <v>16</v>
      </c>
      <c r="F270" s="188">
        <v>1</v>
      </c>
      <c r="G270" s="142">
        <v>30.02</v>
      </c>
      <c r="H270" s="143">
        <v>0.97</v>
      </c>
      <c r="I270" s="152">
        <v>4.95</v>
      </c>
      <c r="J270" s="134">
        <v>16.32</v>
      </c>
      <c r="K270" s="152">
        <v>63.63</v>
      </c>
      <c r="L270" s="121">
        <f t="shared" si="59"/>
        <v>0.95291999999999999</v>
      </c>
      <c r="M270" s="123">
        <f t="shared" si="60"/>
        <v>0.95291999999999999</v>
      </c>
      <c r="N270" s="346" t="s">
        <v>478</v>
      </c>
      <c r="O270" s="346" t="s">
        <v>487</v>
      </c>
      <c r="P270" s="376" t="s">
        <v>524</v>
      </c>
      <c r="R270" s="203"/>
      <c r="S270" s="204"/>
      <c r="T270" s="22"/>
      <c r="U270" s="22"/>
      <c r="V270" s="22"/>
      <c r="W270" s="22"/>
      <c r="X270" s="118" t="s">
        <v>515</v>
      </c>
      <c r="Y270" s="30">
        <f t="shared" si="61"/>
        <v>30</v>
      </c>
      <c r="Z270" s="31">
        <f t="shared" si="66"/>
        <v>30.02</v>
      </c>
      <c r="AA270" s="30">
        <f t="shared" si="62"/>
        <v>32</v>
      </c>
      <c r="AB270" s="32">
        <f t="shared" si="63"/>
        <v>0.95299999999999996</v>
      </c>
      <c r="AC270" s="33">
        <f t="shared" si="67"/>
        <v>0.95291999999999999</v>
      </c>
      <c r="AD270" s="32">
        <f t="shared" si="64"/>
        <v>0.94499999999999995</v>
      </c>
      <c r="AE270" s="116"/>
      <c r="AF270" s="70"/>
      <c r="AG270" s="191"/>
      <c r="AH270" s="70"/>
      <c r="AI270" s="126"/>
      <c r="AJ270" s="127"/>
      <c r="AK270" s="126"/>
    </row>
    <row r="271" spans="1:37" s="4" customFormat="1" ht="21.95" customHeight="1">
      <c r="A271" s="346"/>
      <c r="B271" s="346"/>
      <c r="C271" s="346"/>
      <c r="D271" s="353"/>
      <c r="E271" s="346"/>
      <c r="F271" s="188">
        <v>2</v>
      </c>
      <c r="G271" s="142">
        <v>30.23</v>
      </c>
      <c r="H271" s="143">
        <v>0.97</v>
      </c>
      <c r="I271" s="152">
        <v>0.95</v>
      </c>
      <c r="J271" s="134">
        <v>16.32</v>
      </c>
      <c r="K271" s="152">
        <v>63.63</v>
      </c>
      <c r="L271" s="121">
        <f t="shared" si="59"/>
        <v>0.95207999999999993</v>
      </c>
      <c r="M271" s="123">
        <f t="shared" si="60"/>
        <v>0.95207999999999993</v>
      </c>
      <c r="N271" s="346"/>
      <c r="O271" s="346"/>
      <c r="P271" s="376"/>
      <c r="R271" s="203">
        <v>1</v>
      </c>
      <c r="S271" s="204"/>
      <c r="T271" s="22"/>
      <c r="U271" s="22"/>
      <c r="V271" s="22"/>
      <c r="W271" s="22"/>
      <c r="X271" s="118" t="s">
        <v>515</v>
      </c>
      <c r="Y271" s="30">
        <f t="shared" si="61"/>
        <v>30</v>
      </c>
      <c r="Z271" s="31">
        <f t="shared" si="66"/>
        <v>30.23</v>
      </c>
      <c r="AA271" s="30">
        <f t="shared" si="62"/>
        <v>32</v>
      </c>
      <c r="AB271" s="32">
        <f t="shared" si="63"/>
        <v>0.95299999999999996</v>
      </c>
      <c r="AC271" s="33">
        <f t="shared" si="67"/>
        <v>0.95207999999999993</v>
      </c>
      <c r="AD271" s="32">
        <f t="shared" si="64"/>
        <v>0.94499999999999995</v>
      </c>
      <c r="AE271" s="116"/>
      <c r="AF271" s="70"/>
      <c r="AG271" s="191"/>
      <c r="AH271" s="70"/>
      <c r="AI271" s="126"/>
      <c r="AJ271" s="127"/>
      <c r="AK271" s="126"/>
    </row>
    <row r="272" spans="1:37" s="4" customFormat="1" ht="21.95" customHeight="1">
      <c r="A272" s="346"/>
      <c r="B272" s="346"/>
      <c r="C272" s="346"/>
      <c r="D272" s="353"/>
      <c r="E272" s="346"/>
      <c r="F272" s="188">
        <v>3</v>
      </c>
      <c r="G272" s="142">
        <v>30.02</v>
      </c>
      <c r="H272" s="143">
        <v>0.97</v>
      </c>
      <c r="I272" s="152">
        <v>4.95</v>
      </c>
      <c r="J272" s="134">
        <v>16.32</v>
      </c>
      <c r="K272" s="152">
        <v>63.63</v>
      </c>
      <c r="L272" s="121">
        <f t="shared" si="59"/>
        <v>0.95291999999999999</v>
      </c>
      <c r="M272" s="123">
        <f t="shared" si="60"/>
        <v>0.95291999999999999</v>
      </c>
      <c r="N272" s="346"/>
      <c r="O272" s="346"/>
      <c r="P272" s="347"/>
      <c r="R272" s="203"/>
      <c r="S272" s="204"/>
      <c r="T272" s="22"/>
      <c r="U272" s="22"/>
      <c r="V272" s="22"/>
      <c r="W272" s="22"/>
      <c r="X272" s="118" t="s">
        <v>515</v>
      </c>
      <c r="Y272" s="30">
        <f t="shared" si="61"/>
        <v>30</v>
      </c>
      <c r="Z272" s="31">
        <f t="shared" si="66"/>
        <v>30.02</v>
      </c>
      <c r="AA272" s="30">
        <f t="shared" si="62"/>
        <v>32</v>
      </c>
      <c r="AB272" s="32">
        <f t="shared" si="63"/>
        <v>0.95299999999999996</v>
      </c>
      <c r="AC272" s="33">
        <f t="shared" si="67"/>
        <v>0.95291999999999999</v>
      </c>
      <c r="AD272" s="32">
        <f t="shared" si="64"/>
        <v>0.94499999999999995</v>
      </c>
      <c r="AE272" s="116"/>
      <c r="AF272" s="70"/>
      <c r="AG272" s="191"/>
      <c r="AH272" s="70"/>
      <c r="AI272" s="126"/>
      <c r="AJ272" s="127"/>
      <c r="AK272" s="126"/>
    </row>
    <row r="273" spans="1:37" s="4" customFormat="1" ht="21.95" customHeight="1">
      <c r="A273" s="188"/>
      <c r="B273" s="188"/>
      <c r="C273" s="188"/>
      <c r="D273" s="189"/>
      <c r="E273" s="188"/>
      <c r="F273" s="188"/>
      <c r="G273" s="142"/>
      <c r="H273" s="143"/>
      <c r="I273" s="152"/>
      <c r="J273" s="134"/>
      <c r="K273" s="152"/>
      <c r="L273" s="274"/>
      <c r="M273" s="275"/>
      <c r="N273" s="188"/>
      <c r="O273" s="188"/>
      <c r="P273" s="188"/>
      <c r="R273" s="203"/>
      <c r="S273" s="204"/>
      <c r="T273" s="22"/>
      <c r="U273" s="22"/>
      <c r="V273" s="22"/>
      <c r="W273" s="22"/>
      <c r="X273" s="118" t="s">
        <v>515</v>
      </c>
      <c r="Y273" s="30" t="e">
        <f t="shared" si="61"/>
        <v>#N/A</v>
      </c>
      <c r="Z273" s="31">
        <f t="shared" si="66"/>
        <v>0</v>
      </c>
      <c r="AA273" s="30" t="e">
        <f t="shared" si="62"/>
        <v>#N/A</v>
      </c>
      <c r="AB273" s="32" t="e">
        <f t="shared" si="63"/>
        <v>#N/A</v>
      </c>
      <c r="AC273" s="33" t="e">
        <f t="shared" si="67"/>
        <v>#N/A</v>
      </c>
      <c r="AD273" s="32" t="e">
        <f t="shared" si="64"/>
        <v>#N/A</v>
      </c>
      <c r="AE273" s="116"/>
      <c r="AF273" s="70"/>
      <c r="AG273" s="191"/>
      <c r="AH273" s="70"/>
      <c r="AI273" s="126"/>
      <c r="AJ273" s="127"/>
      <c r="AK273" s="126"/>
    </row>
    <row r="274" spans="1:37" s="4" customFormat="1" ht="21.95" customHeight="1">
      <c r="A274" s="188"/>
      <c r="B274" s="188"/>
      <c r="C274" s="188"/>
      <c r="D274" s="189"/>
      <c r="E274" s="188"/>
      <c r="F274" s="188"/>
      <c r="G274" s="142"/>
      <c r="H274" s="143"/>
      <c r="I274" s="152"/>
      <c r="J274" s="134"/>
      <c r="K274" s="152"/>
      <c r="L274" s="274"/>
      <c r="M274" s="275"/>
      <c r="N274" s="188"/>
      <c r="O274" s="188"/>
      <c r="P274" s="188"/>
      <c r="R274" s="203"/>
      <c r="S274" s="204"/>
      <c r="T274" s="22"/>
      <c r="U274" s="22"/>
      <c r="V274" s="22"/>
      <c r="W274" s="22"/>
      <c r="X274" s="118" t="s">
        <v>515</v>
      </c>
      <c r="Y274" s="30" t="e">
        <f t="shared" si="61"/>
        <v>#N/A</v>
      </c>
      <c r="Z274" s="31">
        <f t="shared" si="66"/>
        <v>0</v>
      </c>
      <c r="AA274" s="30" t="e">
        <f t="shared" si="62"/>
        <v>#N/A</v>
      </c>
      <c r="AB274" s="32" t="e">
        <f t="shared" si="63"/>
        <v>#N/A</v>
      </c>
      <c r="AC274" s="33" t="e">
        <f t="shared" si="67"/>
        <v>#N/A</v>
      </c>
      <c r="AD274" s="32" t="e">
        <f t="shared" si="64"/>
        <v>#N/A</v>
      </c>
      <c r="AE274" s="116"/>
      <c r="AF274" s="70"/>
      <c r="AG274" s="191"/>
      <c r="AH274" s="70"/>
      <c r="AI274" s="126"/>
      <c r="AJ274" s="127"/>
      <c r="AK274" s="126"/>
    </row>
    <row r="275" spans="1:37" s="4" customFormat="1" ht="24.95" customHeight="1">
      <c r="A275" s="345">
        <v>127</v>
      </c>
      <c r="B275" s="345" t="s">
        <v>262</v>
      </c>
      <c r="C275" s="345" t="s">
        <v>302</v>
      </c>
      <c r="D275" s="350" t="s">
        <v>303</v>
      </c>
      <c r="E275" s="350" t="s">
        <v>471</v>
      </c>
      <c r="F275" s="184">
        <v>1</v>
      </c>
      <c r="G275" s="61">
        <v>24.92</v>
      </c>
      <c r="H275" s="147">
        <v>0.67</v>
      </c>
      <c r="I275" s="151">
        <v>0.93</v>
      </c>
      <c r="J275" s="134">
        <v>13.12</v>
      </c>
      <c r="K275" s="152">
        <v>16.28</v>
      </c>
      <c r="L275" s="121">
        <f t="shared" ref="L275:L297" si="68">AC275</f>
        <v>0.96561999999999992</v>
      </c>
      <c r="M275" s="123">
        <f t="shared" ref="M275:M297" si="69">AC275</f>
        <v>0.96561999999999992</v>
      </c>
      <c r="N275" s="345" t="s">
        <v>478</v>
      </c>
      <c r="O275" s="345" t="s">
        <v>487</v>
      </c>
      <c r="P275" s="387" t="s">
        <v>528</v>
      </c>
      <c r="R275" s="203"/>
      <c r="S275" s="204"/>
      <c r="T275" s="22"/>
      <c r="U275" s="22"/>
      <c r="V275" s="22"/>
      <c r="W275" s="22"/>
      <c r="X275" s="118" t="s">
        <v>517</v>
      </c>
      <c r="Y275" s="30">
        <f t="shared" si="61"/>
        <v>24</v>
      </c>
      <c r="Z275" s="31">
        <f t="shared" si="66"/>
        <v>24.92</v>
      </c>
      <c r="AA275" s="30">
        <f t="shared" si="62"/>
        <v>26</v>
      </c>
      <c r="AB275" s="32">
        <f t="shared" si="63"/>
        <v>0.96699999999999997</v>
      </c>
      <c r="AC275" s="33">
        <f t="shared" si="67"/>
        <v>0.96561999999999992</v>
      </c>
      <c r="AD275" s="32">
        <f t="shared" si="64"/>
        <v>0.96399999999999997</v>
      </c>
      <c r="AE275" s="116"/>
      <c r="AF275" s="70"/>
      <c r="AG275" s="191"/>
      <c r="AH275" s="70"/>
      <c r="AI275" s="126"/>
      <c r="AJ275" s="127"/>
      <c r="AK275" s="126"/>
    </row>
    <row r="276" spans="1:37" s="4" customFormat="1" ht="24.95" customHeight="1">
      <c r="A276" s="345"/>
      <c r="B276" s="345"/>
      <c r="C276" s="345"/>
      <c r="D276" s="350"/>
      <c r="E276" s="350"/>
      <c r="F276" s="184">
        <v>2</v>
      </c>
      <c r="G276" s="61">
        <v>27.6</v>
      </c>
      <c r="H276" s="147">
        <v>0.67</v>
      </c>
      <c r="I276" s="151">
        <v>1.02</v>
      </c>
      <c r="J276" s="134">
        <v>12.88</v>
      </c>
      <c r="K276" s="152">
        <v>16.3</v>
      </c>
      <c r="L276" s="121">
        <f t="shared" si="68"/>
        <v>0.96</v>
      </c>
      <c r="M276" s="123">
        <f t="shared" si="69"/>
        <v>0.96</v>
      </c>
      <c r="N276" s="345"/>
      <c r="O276" s="345"/>
      <c r="P276" s="388"/>
      <c r="R276" s="203"/>
      <c r="S276" s="204">
        <v>1</v>
      </c>
      <c r="T276" s="22"/>
      <c r="U276" s="22"/>
      <c r="V276" s="22"/>
      <c r="W276" s="22"/>
      <c r="X276" s="118" t="s">
        <v>517</v>
      </c>
      <c r="Y276" s="30">
        <f t="shared" si="61"/>
        <v>26</v>
      </c>
      <c r="Z276" s="31">
        <f t="shared" si="66"/>
        <v>27.6</v>
      </c>
      <c r="AA276" s="30">
        <f t="shared" si="62"/>
        <v>28</v>
      </c>
      <c r="AB276" s="32">
        <f t="shared" si="63"/>
        <v>0.96399999999999997</v>
      </c>
      <c r="AC276" s="33">
        <f t="shared" si="67"/>
        <v>0.96</v>
      </c>
      <c r="AD276" s="32">
        <f t="shared" si="64"/>
        <v>0.95899999999999996</v>
      </c>
      <c r="AE276" s="116"/>
      <c r="AF276" s="70"/>
      <c r="AG276" s="191"/>
      <c r="AH276" s="70"/>
      <c r="AI276" s="126"/>
      <c r="AJ276" s="127"/>
      <c r="AK276" s="126"/>
    </row>
    <row r="277" spans="1:37" s="4" customFormat="1" ht="24.95" customHeight="1">
      <c r="A277" s="345"/>
      <c r="B277" s="345"/>
      <c r="C277" s="345"/>
      <c r="D277" s="350"/>
      <c r="E277" s="350"/>
      <c r="F277" s="184">
        <v>3</v>
      </c>
      <c r="G277" s="61">
        <v>42.7</v>
      </c>
      <c r="H277" s="147">
        <v>0.67</v>
      </c>
      <c r="I277" s="151">
        <v>0.97</v>
      </c>
      <c r="J277" s="134">
        <v>12.88</v>
      </c>
      <c r="K277" s="152">
        <v>16.62</v>
      </c>
      <c r="L277" s="121">
        <f t="shared" si="68"/>
        <v>0.91226000000000007</v>
      </c>
      <c r="M277" s="123">
        <f t="shared" si="69"/>
        <v>0.91226000000000007</v>
      </c>
      <c r="N277" s="345"/>
      <c r="O277" s="345"/>
      <c r="P277" s="389"/>
      <c r="R277" s="203"/>
      <c r="S277" s="204"/>
      <c r="T277" s="22"/>
      <c r="U277" s="22"/>
      <c r="V277" s="22"/>
      <c r="W277" s="22"/>
      <c r="X277" s="118" t="s">
        <v>517</v>
      </c>
      <c r="Y277" s="30">
        <f t="shared" si="61"/>
        <v>40</v>
      </c>
      <c r="Z277" s="31">
        <f t="shared" si="66"/>
        <v>42.7</v>
      </c>
      <c r="AA277" s="30">
        <f t="shared" si="62"/>
        <v>45</v>
      </c>
      <c r="AB277" s="32">
        <f t="shared" si="63"/>
        <v>0.90200000000000002</v>
      </c>
      <c r="AC277" s="33">
        <f t="shared" si="67"/>
        <v>0.91226000000000007</v>
      </c>
      <c r="AD277" s="32">
        <f t="shared" si="64"/>
        <v>0.92100000000000004</v>
      </c>
      <c r="AE277" s="116"/>
      <c r="AF277" s="70"/>
      <c r="AG277" s="191"/>
      <c r="AH277" s="70"/>
      <c r="AI277" s="126"/>
      <c r="AJ277" s="127"/>
      <c r="AK277" s="126"/>
    </row>
    <row r="278" spans="1:37" s="4" customFormat="1" ht="23.1" customHeight="1">
      <c r="A278" s="345">
        <v>128</v>
      </c>
      <c r="B278" s="345" t="s">
        <v>304</v>
      </c>
      <c r="C278" s="345" t="s">
        <v>305</v>
      </c>
      <c r="D278" s="350" t="s">
        <v>306</v>
      </c>
      <c r="E278" s="350" t="s">
        <v>472</v>
      </c>
      <c r="F278" s="184">
        <v>1</v>
      </c>
      <c r="G278" s="61">
        <v>51.8</v>
      </c>
      <c r="H278" s="147">
        <v>0.8</v>
      </c>
      <c r="I278" s="151">
        <v>1.21</v>
      </c>
      <c r="J278" s="134">
        <v>14.31</v>
      </c>
      <c r="K278" s="152">
        <v>16.760000000000002</v>
      </c>
      <c r="L278" s="121">
        <f t="shared" si="68"/>
        <v>0.94399999999999995</v>
      </c>
      <c r="M278" s="123">
        <f t="shared" si="69"/>
        <v>0.94399999999999995</v>
      </c>
      <c r="N278" s="345" t="s">
        <v>478</v>
      </c>
      <c r="O278" s="345" t="s">
        <v>487</v>
      </c>
      <c r="P278" s="387" t="s">
        <v>528</v>
      </c>
      <c r="R278" s="203"/>
      <c r="S278" s="204"/>
      <c r="T278" s="22"/>
      <c r="U278" s="22"/>
      <c r="V278" s="22"/>
      <c r="W278" s="22"/>
      <c r="X278" s="118" t="s">
        <v>517</v>
      </c>
      <c r="Y278" s="30">
        <f t="shared" si="61"/>
        <v>50</v>
      </c>
      <c r="Z278" s="31">
        <f t="shared" si="66"/>
        <v>51.8</v>
      </c>
      <c r="AA278" s="30">
        <f t="shared" si="62"/>
        <v>150</v>
      </c>
      <c r="AB278" s="32">
        <f t="shared" si="63"/>
        <v>0.94399999999999995</v>
      </c>
      <c r="AC278" s="33">
        <f t="shared" si="67"/>
        <v>0.94399999999999995</v>
      </c>
      <c r="AD278" s="32">
        <f t="shared" si="64"/>
        <v>0.94399999999999995</v>
      </c>
      <c r="AE278" s="116"/>
      <c r="AF278" s="70"/>
      <c r="AG278" s="191"/>
      <c r="AH278" s="70"/>
      <c r="AI278" s="126"/>
      <c r="AJ278" s="127"/>
      <c r="AK278" s="126"/>
    </row>
    <row r="279" spans="1:37" s="4" customFormat="1" ht="23.1" customHeight="1">
      <c r="A279" s="345"/>
      <c r="B279" s="345"/>
      <c r="C279" s="345"/>
      <c r="D279" s="350"/>
      <c r="E279" s="350"/>
      <c r="F279" s="184">
        <v>2</v>
      </c>
      <c r="G279" s="61">
        <v>51.8</v>
      </c>
      <c r="H279" s="147">
        <v>0.56000000000000005</v>
      </c>
      <c r="I279" s="151">
        <v>1.21</v>
      </c>
      <c r="J279" s="134">
        <v>9.7100000000000009</v>
      </c>
      <c r="K279" s="152">
        <v>16.760000000000002</v>
      </c>
      <c r="L279" s="121">
        <f t="shared" si="68"/>
        <v>0.94399999999999995</v>
      </c>
      <c r="M279" s="123">
        <f t="shared" si="69"/>
        <v>0.94399999999999995</v>
      </c>
      <c r="N279" s="345"/>
      <c r="O279" s="345"/>
      <c r="P279" s="388"/>
      <c r="R279" s="203"/>
      <c r="S279" s="204"/>
      <c r="T279" s="22"/>
      <c r="U279" s="22"/>
      <c r="V279" s="22"/>
      <c r="W279" s="22"/>
      <c r="X279" s="118" t="s">
        <v>517</v>
      </c>
      <c r="Y279" s="30">
        <f t="shared" si="61"/>
        <v>50</v>
      </c>
      <c r="Z279" s="31">
        <f t="shared" si="66"/>
        <v>51.8</v>
      </c>
      <c r="AA279" s="30">
        <f t="shared" si="62"/>
        <v>150</v>
      </c>
      <c r="AB279" s="32">
        <f t="shared" si="63"/>
        <v>0.94399999999999995</v>
      </c>
      <c r="AC279" s="33">
        <f t="shared" si="67"/>
        <v>0.94399999999999995</v>
      </c>
      <c r="AD279" s="32">
        <f t="shared" si="64"/>
        <v>0.94399999999999995</v>
      </c>
      <c r="AE279" s="116"/>
      <c r="AF279" s="70"/>
      <c r="AG279" s="191"/>
      <c r="AH279" s="70"/>
      <c r="AI279" s="126"/>
      <c r="AJ279" s="127"/>
      <c r="AK279" s="126"/>
    </row>
    <row r="280" spans="1:37" s="4" customFormat="1" ht="23.1" customHeight="1">
      <c r="A280" s="345"/>
      <c r="B280" s="345"/>
      <c r="C280" s="345"/>
      <c r="D280" s="350"/>
      <c r="E280" s="350"/>
      <c r="F280" s="184">
        <v>3</v>
      </c>
      <c r="G280" s="61">
        <v>51.8</v>
      </c>
      <c r="H280" s="147">
        <v>0.56000000000000005</v>
      </c>
      <c r="I280" s="151">
        <v>1.36</v>
      </c>
      <c r="J280" s="134">
        <v>9.7100000000000009</v>
      </c>
      <c r="K280" s="152">
        <v>23.09</v>
      </c>
      <c r="L280" s="121">
        <f t="shared" si="68"/>
        <v>0.94399999999999995</v>
      </c>
      <c r="M280" s="123">
        <f t="shared" si="69"/>
        <v>0.94399999999999995</v>
      </c>
      <c r="N280" s="345"/>
      <c r="O280" s="345"/>
      <c r="P280" s="388"/>
      <c r="R280" s="203"/>
      <c r="S280" s="204"/>
      <c r="T280" s="22"/>
      <c r="U280" s="22"/>
      <c r="V280" s="22"/>
      <c r="W280" s="22"/>
      <c r="X280" s="118" t="s">
        <v>517</v>
      </c>
      <c r="Y280" s="30">
        <f t="shared" si="61"/>
        <v>50</v>
      </c>
      <c r="Z280" s="31">
        <f t="shared" si="66"/>
        <v>51.8</v>
      </c>
      <c r="AA280" s="30">
        <f t="shared" si="62"/>
        <v>150</v>
      </c>
      <c r="AB280" s="32">
        <f t="shared" si="63"/>
        <v>0.94399999999999995</v>
      </c>
      <c r="AC280" s="33">
        <f t="shared" si="67"/>
        <v>0.94399999999999995</v>
      </c>
      <c r="AD280" s="32">
        <f t="shared" si="64"/>
        <v>0.94399999999999995</v>
      </c>
      <c r="AE280" s="116"/>
      <c r="AF280" s="70"/>
      <c r="AG280" s="191"/>
      <c r="AH280" s="70"/>
      <c r="AI280" s="126"/>
      <c r="AJ280" s="127"/>
      <c r="AK280" s="126"/>
    </row>
    <row r="281" spans="1:37" s="4" customFormat="1" ht="23.1" customHeight="1">
      <c r="A281" s="345"/>
      <c r="B281" s="345"/>
      <c r="C281" s="345"/>
      <c r="D281" s="350"/>
      <c r="E281" s="350"/>
      <c r="F281" s="184">
        <v>4</v>
      </c>
      <c r="G281" s="61">
        <v>51.8</v>
      </c>
      <c r="H281" s="147">
        <v>0.56000000000000005</v>
      </c>
      <c r="I281" s="151">
        <v>1.36</v>
      </c>
      <c r="J281" s="134">
        <v>9.7100000000000009</v>
      </c>
      <c r="K281" s="152">
        <v>23.09</v>
      </c>
      <c r="L281" s="121">
        <f t="shared" si="68"/>
        <v>0.94399999999999995</v>
      </c>
      <c r="M281" s="123">
        <f t="shared" si="69"/>
        <v>0.94399999999999995</v>
      </c>
      <c r="N281" s="345"/>
      <c r="O281" s="345"/>
      <c r="P281" s="388"/>
      <c r="R281" s="203"/>
      <c r="S281" s="204">
        <v>1</v>
      </c>
      <c r="T281" s="22"/>
      <c r="U281" s="22"/>
      <c r="V281" s="22"/>
      <c r="W281" s="22"/>
      <c r="X281" s="118" t="s">
        <v>517</v>
      </c>
      <c r="Y281" s="30">
        <f t="shared" si="61"/>
        <v>50</v>
      </c>
      <c r="Z281" s="31">
        <f t="shared" si="66"/>
        <v>51.8</v>
      </c>
      <c r="AA281" s="30">
        <f t="shared" si="62"/>
        <v>150</v>
      </c>
      <c r="AB281" s="32">
        <f t="shared" si="63"/>
        <v>0.94399999999999995</v>
      </c>
      <c r="AC281" s="33">
        <f t="shared" si="67"/>
        <v>0.94399999999999995</v>
      </c>
      <c r="AD281" s="32">
        <f t="shared" si="64"/>
        <v>0.94399999999999995</v>
      </c>
      <c r="AE281" s="116"/>
      <c r="AF281" s="70"/>
      <c r="AG281" s="191"/>
      <c r="AH281" s="70"/>
      <c r="AI281" s="126"/>
      <c r="AJ281" s="127"/>
      <c r="AK281" s="126"/>
    </row>
    <row r="282" spans="1:37" s="4" customFormat="1" ht="23.1" customHeight="1">
      <c r="A282" s="345"/>
      <c r="B282" s="345"/>
      <c r="C282" s="345"/>
      <c r="D282" s="350"/>
      <c r="E282" s="350"/>
      <c r="F282" s="184">
        <v>5</v>
      </c>
      <c r="G282" s="61">
        <v>51.8</v>
      </c>
      <c r="H282" s="147">
        <v>0.56000000000000005</v>
      </c>
      <c r="I282" s="151">
        <v>1.36</v>
      </c>
      <c r="J282" s="134">
        <v>9.7100000000000009</v>
      </c>
      <c r="K282" s="152">
        <v>23.09</v>
      </c>
      <c r="L282" s="121">
        <f t="shared" si="68"/>
        <v>0.94399999999999995</v>
      </c>
      <c r="M282" s="123">
        <f t="shared" si="69"/>
        <v>0.94399999999999995</v>
      </c>
      <c r="N282" s="345"/>
      <c r="O282" s="345"/>
      <c r="P282" s="388"/>
      <c r="R282" s="203"/>
      <c r="S282" s="204"/>
      <c r="T282" s="22"/>
      <c r="U282" s="22"/>
      <c r="V282" s="22"/>
      <c r="W282" s="22"/>
      <c r="X282" s="118" t="s">
        <v>517</v>
      </c>
      <c r="Y282" s="30">
        <f t="shared" si="61"/>
        <v>50</v>
      </c>
      <c r="Z282" s="31">
        <f t="shared" si="66"/>
        <v>51.8</v>
      </c>
      <c r="AA282" s="30">
        <f t="shared" si="62"/>
        <v>150</v>
      </c>
      <c r="AB282" s="32">
        <f t="shared" si="63"/>
        <v>0.94399999999999995</v>
      </c>
      <c r="AC282" s="33">
        <f t="shared" si="67"/>
        <v>0.94399999999999995</v>
      </c>
      <c r="AD282" s="32">
        <f t="shared" si="64"/>
        <v>0.94399999999999995</v>
      </c>
      <c r="AE282" s="116"/>
      <c r="AF282" s="70"/>
      <c r="AG282" s="191"/>
      <c r="AH282" s="70"/>
      <c r="AI282" s="126"/>
      <c r="AJ282" s="127"/>
      <c r="AK282" s="126"/>
    </row>
    <row r="283" spans="1:37" s="4" customFormat="1" ht="23.1" customHeight="1">
      <c r="A283" s="345"/>
      <c r="B283" s="345"/>
      <c r="C283" s="345"/>
      <c r="D283" s="350"/>
      <c r="E283" s="350"/>
      <c r="F283" s="184">
        <v>6</v>
      </c>
      <c r="G283" s="61">
        <v>51.8</v>
      </c>
      <c r="H283" s="147">
        <v>0.56000000000000005</v>
      </c>
      <c r="I283" s="151">
        <v>1.21</v>
      </c>
      <c r="J283" s="134">
        <v>9.7100000000000009</v>
      </c>
      <c r="K283" s="152">
        <v>16.760000000000002</v>
      </c>
      <c r="L283" s="121">
        <f t="shared" si="68"/>
        <v>0.94399999999999995</v>
      </c>
      <c r="M283" s="123">
        <f t="shared" si="69"/>
        <v>0.94399999999999995</v>
      </c>
      <c r="N283" s="345"/>
      <c r="O283" s="345"/>
      <c r="P283" s="388"/>
      <c r="R283" s="203"/>
      <c r="S283" s="204"/>
      <c r="T283" s="22"/>
      <c r="U283" s="22"/>
      <c r="V283" s="22"/>
      <c r="W283" s="22"/>
      <c r="X283" s="118" t="s">
        <v>517</v>
      </c>
      <c r="Y283" s="30">
        <f t="shared" si="61"/>
        <v>50</v>
      </c>
      <c r="Z283" s="31">
        <f t="shared" si="66"/>
        <v>51.8</v>
      </c>
      <c r="AA283" s="30">
        <f t="shared" si="62"/>
        <v>150</v>
      </c>
      <c r="AB283" s="32">
        <f t="shared" si="63"/>
        <v>0.94399999999999995</v>
      </c>
      <c r="AC283" s="33">
        <f t="shared" si="67"/>
        <v>0.94399999999999995</v>
      </c>
      <c r="AD283" s="32">
        <f t="shared" si="64"/>
        <v>0.94399999999999995</v>
      </c>
      <c r="AE283" s="116"/>
      <c r="AF283" s="70"/>
      <c r="AG283" s="191"/>
      <c r="AH283" s="70"/>
      <c r="AI283" s="126"/>
      <c r="AJ283" s="127"/>
      <c r="AK283" s="126"/>
    </row>
    <row r="284" spans="1:37" s="4" customFormat="1" ht="23.1" customHeight="1">
      <c r="A284" s="345"/>
      <c r="B284" s="345"/>
      <c r="C284" s="345"/>
      <c r="D284" s="350"/>
      <c r="E284" s="350"/>
      <c r="F284" s="184">
        <v>7</v>
      </c>
      <c r="G284" s="61">
        <v>42.7</v>
      </c>
      <c r="H284" s="147">
        <v>0.8</v>
      </c>
      <c r="I284" s="151">
        <v>1.21</v>
      </c>
      <c r="J284" s="134">
        <v>14.31</v>
      </c>
      <c r="K284" s="152">
        <v>16.760000000000002</v>
      </c>
      <c r="L284" s="121">
        <f t="shared" si="68"/>
        <v>0.91226000000000007</v>
      </c>
      <c r="M284" s="123">
        <f t="shared" si="69"/>
        <v>0.91226000000000007</v>
      </c>
      <c r="N284" s="345"/>
      <c r="O284" s="345"/>
      <c r="P284" s="389"/>
      <c r="R284" s="203"/>
      <c r="S284" s="204"/>
      <c r="T284" s="22"/>
      <c r="U284" s="22"/>
      <c r="V284" s="22"/>
      <c r="W284" s="22"/>
      <c r="X284" s="118" t="s">
        <v>517</v>
      </c>
      <c r="Y284" s="30">
        <f t="shared" si="61"/>
        <v>40</v>
      </c>
      <c r="Z284" s="31">
        <f t="shared" si="66"/>
        <v>42.7</v>
      </c>
      <c r="AA284" s="30">
        <f t="shared" si="62"/>
        <v>45</v>
      </c>
      <c r="AB284" s="32">
        <f t="shared" si="63"/>
        <v>0.90200000000000002</v>
      </c>
      <c r="AC284" s="33">
        <f t="shared" si="67"/>
        <v>0.91226000000000007</v>
      </c>
      <c r="AD284" s="32">
        <f t="shared" si="64"/>
        <v>0.92100000000000004</v>
      </c>
      <c r="AE284" s="116"/>
      <c r="AF284" s="70"/>
      <c r="AG284" s="191"/>
      <c r="AH284" s="70"/>
      <c r="AI284" s="126"/>
      <c r="AJ284" s="127"/>
      <c r="AK284" s="126"/>
    </row>
    <row r="285" spans="1:37" s="4" customFormat="1" ht="21.95" customHeight="1">
      <c r="A285" s="345">
        <v>129</v>
      </c>
      <c r="B285" s="345" t="s">
        <v>304</v>
      </c>
      <c r="C285" s="345" t="s">
        <v>307</v>
      </c>
      <c r="D285" s="350" t="s">
        <v>308</v>
      </c>
      <c r="E285" s="345" t="s">
        <v>16</v>
      </c>
      <c r="F285" s="184">
        <v>1</v>
      </c>
      <c r="G285" s="150">
        <v>16.399999999999999</v>
      </c>
      <c r="H285" s="147">
        <v>2.02</v>
      </c>
      <c r="I285" s="151">
        <v>3.65</v>
      </c>
      <c r="J285" s="134">
        <v>31.61</v>
      </c>
      <c r="K285" s="152">
        <v>53.62</v>
      </c>
      <c r="L285" s="121">
        <f t="shared" si="68"/>
        <v>0.98199999999999998</v>
      </c>
      <c r="M285" s="123">
        <f t="shared" si="69"/>
        <v>0.98199999999999998</v>
      </c>
      <c r="N285" s="345" t="s">
        <v>478</v>
      </c>
      <c r="O285" s="345" t="s">
        <v>487</v>
      </c>
      <c r="P285" s="376" t="s">
        <v>524</v>
      </c>
      <c r="R285" s="203"/>
      <c r="S285" s="204"/>
      <c r="T285" s="22"/>
      <c r="U285" s="22"/>
      <c r="V285" s="22"/>
      <c r="W285" s="22"/>
      <c r="X285" s="118" t="s">
        <v>515</v>
      </c>
      <c r="Y285" s="30">
        <f t="shared" si="61"/>
        <v>16</v>
      </c>
      <c r="Z285" s="31">
        <f t="shared" si="66"/>
        <v>16.399999999999999</v>
      </c>
      <c r="AA285" s="30">
        <f t="shared" si="62"/>
        <v>18</v>
      </c>
      <c r="AB285" s="32">
        <f t="shared" si="63"/>
        <v>0.98</v>
      </c>
      <c r="AC285" s="33">
        <f t="shared" si="67"/>
        <v>0.98199999999999998</v>
      </c>
      <c r="AD285" s="32">
        <f t="shared" si="64"/>
        <v>0.99</v>
      </c>
      <c r="AE285" s="116"/>
      <c r="AF285" s="70"/>
      <c r="AG285" s="191"/>
      <c r="AH285" s="70"/>
      <c r="AI285" s="126"/>
      <c r="AJ285" s="127"/>
      <c r="AK285" s="126"/>
    </row>
    <row r="286" spans="1:37" s="4" customFormat="1" ht="21.95" customHeight="1">
      <c r="A286" s="345"/>
      <c r="B286" s="345"/>
      <c r="C286" s="345"/>
      <c r="D286" s="350"/>
      <c r="E286" s="345"/>
      <c r="F286" s="184">
        <v>2</v>
      </c>
      <c r="G286" s="146">
        <v>16.399999999999999</v>
      </c>
      <c r="H286" s="147">
        <v>2.02</v>
      </c>
      <c r="I286" s="151">
        <v>3.65</v>
      </c>
      <c r="J286" s="134">
        <v>31.61</v>
      </c>
      <c r="K286" s="152">
        <v>53.62</v>
      </c>
      <c r="L286" s="121">
        <f t="shared" si="68"/>
        <v>0.98199999999999998</v>
      </c>
      <c r="M286" s="123">
        <f t="shared" si="69"/>
        <v>0.98199999999999998</v>
      </c>
      <c r="N286" s="345"/>
      <c r="O286" s="345"/>
      <c r="P286" s="376"/>
      <c r="R286" s="203">
        <v>1</v>
      </c>
      <c r="S286" s="204"/>
      <c r="T286" s="22"/>
      <c r="U286" s="22"/>
      <c r="V286" s="22"/>
      <c r="W286" s="22"/>
      <c r="X286" s="118" t="s">
        <v>515</v>
      </c>
      <c r="Y286" s="30">
        <f t="shared" si="61"/>
        <v>16</v>
      </c>
      <c r="Z286" s="31">
        <f t="shared" si="66"/>
        <v>16.399999999999999</v>
      </c>
      <c r="AA286" s="30">
        <f t="shared" si="62"/>
        <v>18</v>
      </c>
      <c r="AB286" s="32">
        <f t="shared" si="63"/>
        <v>0.98</v>
      </c>
      <c r="AC286" s="33">
        <f t="shared" si="67"/>
        <v>0.98199999999999998</v>
      </c>
      <c r="AD286" s="32">
        <f t="shared" si="64"/>
        <v>0.99</v>
      </c>
      <c r="AE286" s="116"/>
      <c r="AF286" s="70"/>
      <c r="AG286" s="191"/>
      <c r="AH286" s="70"/>
      <c r="AI286" s="126"/>
      <c r="AJ286" s="127"/>
      <c r="AK286" s="126"/>
    </row>
    <row r="287" spans="1:37" s="4" customFormat="1" ht="21.95" customHeight="1">
      <c r="A287" s="345"/>
      <c r="B287" s="345"/>
      <c r="C287" s="345"/>
      <c r="D287" s="350"/>
      <c r="E287" s="345"/>
      <c r="F287" s="184">
        <v>3</v>
      </c>
      <c r="G287" s="146">
        <v>16.399999999999999</v>
      </c>
      <c r="H287" s="147">
        <v>2.02</v>
      </c>
      <c r="I287" s="151">
        <v>3.65</v>
      </c>
      <c r="J287" s="134">
        <v>31.61</v>
      </c>
      <c r="K287" s="152">
        <v>53.62</v>
      </c>
      <c r="L287" s="121">
        <f t="shared" si="68"/>
        <v>0.98199999999999998</v>
      </c>
      <c r="M287" s="123">
        <f t="shared" si="69"/>
        <v>0.98199999999999998</v>
      </c>
      <c r="N287" s="345"/>
      <c r="O287" s="345"/>
      <c r="P287" s="347"/>
      <c r="R287" s="203"/>
      <c r="S287" s="204"/>
      <c r="T287" s="22"/>
      <c r="U287" s="22"/>
      <c r="V287" s="22"/>
      <c r="W287" s="22"/>
      <c r="X287" s="118" t="s">
        <v>515</v>
      </c>
      <c r="Y287" s="30">
        <f t="shared" si="61"/>
        <v>16</v>
      </c>
      <c r="Z287" s="31">
        <f t="shared" si="66"/>
        <v>16.399999999999999</v>
      </c>
      <c r="AA287" s="30">
        <f t="shared" si="62"/>
        <v>18</v>
      </c>
      <c r="AB287" s="32">
        <f t="shared" si="63"/>
        <v>0.98</v>
      </c>
      <c r="AC287" s="33">
        <f t="shared" si="67"/>
        <v>0.98199999999999998</v>
      </c>
      <c r="AD287" s="32">
        <f t="shared" si="64"/>
        <v>0.99</v>
      </c>
      <c r="AE287" s="116"/>
      <c r="AF287" s="70"/>
      <c r="AG287" s="191"/>
      <c r="AH287" s="70"/>
      <c r="AI287" s="126"/>
      <c r="AJ287" s="127"/>
      <c r="AK287" s="126"/>
    </row>
    <row r="288" spans="1:37" s="4" customFormat="1" ht="21.95" customHeight="1">
      <c r="A288" s="345">
        <v>130</v>
      </c>
      <c r="B288" s="345" t="s">
        <v>304</v>
      </c>
      <c r="C288" s="345" t="s">
        <v>309</v>
      </c>
      <c r="D288" s="350" t="s">
        <v>310</v>
      </c>
      <c r="E288" s="345" t="s">
        <v>17</v>
      </c>
      <c r="F288" s="184">
        <v>1</v>
      </c>
      <c r="G288" s="146">
        <v>16</v>
      </c>
      <c r="H288" s="147">
        <v>1.5</v>
      </c>
      <c r="I288" s="148">
        <v>1.7</v>
      </c>
      <c r="J288" s="134">
        <v>16.309999999999999</v>
      </c>
      <c r="K288" s="152">
        <v>21.09</v>
      </c>
      <c r="L288" s="121">
        <f t="shared" si="68"/>
        <v>0.98</v>
      </c>
      <c r="M288" s="123">
        <f t="shared" si="69"/>
        <v>0.98</v>
      </c>
      <c r="N288" s="345" t="s">
        <v>478</v>
      </c>
      <c r="O288" s="345" t="s">
        <v>487</v>
      </c>
      <c r="P288" s="376" t="s">
        <v>524</v>
      </c>
      <c r="R288" s="203"/>
      <c r="S288" s="204"/>
      <c r="T288" s="22"/>
      <c r="U288" s="22"/>
      <c r="V288" s="22"/>
      <c r="W288" s="22"/>
      <c r="X288" s="118" t="s">
        <v>515</v>
      </c>
      <c r="Y288" s="30">
        <f t="shared" si="61"/>
        <v>16</v>
      </c>
      <c r="Z288" s="31">
        <f t="shared" si="66"/>
        <v>16</v>
      </c>
      <c r="AA288" s="30">
        <f t="shared" si="62"/>
        <v>18</v>
      </c>
      <c r="AB288" s="32">
        <f t="shared" si="63"/>
        <v>0.98</v>
      </c>
      <c r="AC288" s="33">
        <f t="shared" si="67"/>
        <v>0.98</v>
      </c>
      <c r="AD288" s="32">
        <f t="shared" si="64"/>
        <v>0.99</v>
      </c>
      <c r="AE288" s="116"/>
      <c r="AF288" s="70"/>
      <c r="AG288" s="191"/>
      <c r="AH288" s="70"/>
      <c r="AI288" s="126"/>
      <c r="AJ288" s="127"/>
      <c r="AK288" s="126"/>
    </row>
    <row r="289" spans="1:37" s="4" customFormat="1" ht="21.95" customHeight="1">
      <c r="A289" s="345"/>
      <c r="B289" s="345"/>
      <c r="C289" s="345"/>
      <c r="D289" s="350"/>
      <c r="E289" s="345"/>
      <c r="F289" s="184">
        <v>2</v>
      </c>
      <c r="G289" s="146">
        <v>16</v>
      </c>
      <c r="H289" s="147">
        <v>1.5</v>
      </c>
      <c r="I289" s="148">
        <v>1.7</v>
      </c>
      <c r="J289" s="134">
        <v>16.309999999999999</v>
      </c>
      <c r="K289" s="152">
        <v>21.09</v>
      </c>
      <c r="L289" s="121">
        <f t="shared" si="68"/>
        <v>0.98</v>
      </c>
      <c r="M289" s="123">
        <f t="shared" si="69"/>
        <v>0.98</v>
      </c>
      <c r="N289" s="345"/>
      <c r="O289" s="345"/>
      <c r="P289" s="376"/>
      <c r="R289" s="203">
        <v>1</v>
      </c>
      <c r="S289" s="204"/>
      <c r="T289" s="22"/>
      <c r="U289" s="22"/>
      <c r="V289" s="22"/>
      <c r="W289" s="22"/>
      <c r="X289" s="118" t="s">
        <v>515</v>
      </c>
      <c r="Y289" s="30">
        <f t="shared" si="61"/>
        <v>16</v>
      </c>
      <c r="Z289" s="31">
        <f t="shared" si="66"/>
        <v>16</v>
      </c>
      <c r="AA289" s="30">
        <f t="shared" si="62"/>
        <v>18</v>
      </c>
      <c r="AB289" s="32">
        <f t="shared" si="63"/>
        <v>0.98</v>
      </c>
      <c r="AC289" s="33">
        <f t="shared" si="67"/>
        <v>0.98</v>
      </c>
      <c r="AD289" s="32">
        <f t="shared" si="64"/>
        <v>0.99</v>
      </c>
      <c r="AE289" s="116"/>
      <c r="AF289" s="70"/>
      <c r="AG289" s="191"/>
      <c r="AH289" s="70"/>
      <c r="AI289" s="126"/>
      <c r="AJ289" s="127"/>
      <c r="AK289" s="126"/>
    </row>
    <row r="290" spans="1:37" s="4" customFormat="1" ht="21.95" customHeight="1">
      <c r="A290" s="345"/>
      <c r="B290" s="345"/>
      <c r="C290" s="345"/>
      <c r="D290" s="350"/>
      <c r="E290" s="345"/>
      <c r="F290" s="184">
        <v>3</v>
      </c>
      <c r="G290" s="146">
        <v>16</v>
      </c>
      <c r="H290" s="147">
        <v>1.5</v>
      </c>
      <c r="I290" s="148">
        <v>1.7</v>
      </c>
      <c r="J290" s="134">
        <v>16.309999999999999</v>
      </c>
      <c r="K290" s="152">
        <v>21.09</v>
      </c>
      <c r="L290" s="121">
        <f t="shared" si="68"/>
        <v>0.98</v>
      </c>
      <c r="M290" s="123">
        <f t="shared" si="69"/>
        <v>0.98</v>
      </c>
      <c r="N290" s="345"/>
      <c r="O290" s="345"/>
      <c r="P290" s="347"/>
      <c r="R290" s="203"/>
      <c r="S290" s="204"/>
      <c r="T290" s="22"/>
      <c r="U290" s="22"/>
      <c r="V290" s="22"/>
      <c r="W290" s="22"/>
      <c r="X290" s="118" t="s">
        <v>515</v>
      </c>
      <c r="Y290" s="30">
        <f t="shared" si="61"/>
        <v>16</v>
      </c>
      <c r="Z290" s="31">
        <f t="shared" si="66"/>
        <v>16</v>
      </c>
      <c r="AA290" s="30">
        <f t="shared" si="62"/>
        <v>18</v>
      </c>
      <c r="AB290" s="32">
        <f t="shared" si="63"/>
        <v>0.98</v>
      </c>
      <c r="AC290" s="33">
        <f t="shared" si="67"/>
        <v>0.98</v>
      </c>
      <c r="AD290" s="32">
        <f t="shared" si="64"/>
        <v>0.99</v>
      </c>
      <c r="AE290" s="116"/>
      <c r="AF290" s="70"/>
      <c r="AG290" s="191"/>
      <c r="AH290" s="70"/>
      <c r="AI290" s="126"/>
      <c r="AJ290" s="127"/>
      <c r="AK290" s="126"/>
    </row>
    <row r="291" spans="1:37" s="4" customFormat="1" ht="21.95" customHeight="1">
      <c r="A291" s="347">
        <v>131</v>
      </c>
      <c r="B291" s="347" t="s">
        <v>304</v>
      </c>
      <c r="C291" s="347" t="s">
        <v>311</v>
      </c>
      <c r="D291" s="354" t="s">
        <v>312</v>
      </c>
      <c r="E291" s="347" t="s">
        <v>17</v>
      </c>
      <c r="F291" s="249">
        <v>1</v>
      </c>
      <c r="G291" s="150">
        <v>16</v>
      </c>
      <c r="H291" s="258">
        <v>1.5</v>
      </c>
      <c r="I291" s="259">
        <v>1.7</v>
      </c>
      <c r="J291" s="252">
        <v>16.309999999999999</v>
      </c>
      <c r="K291" s="273">
        <v>21.09</v>
      </c>
      <c r="L291" s="121">
        <f t="shared" si="68"/>
        <v>0.98</v>
      </c>
      <c r="M291" s="123">
        <f t="shared" si="69"/>
        <v>0.98</v>
      </c>
      <c r="N291" s="347" t="s">
        <v>478</v>
      </c>
      <c r="O291" s="347" t="s">
        <v>487</v>
      </c>
      <c r="P291" s="376" t="s">
        <v>524</v>
      </c>
      <c r="R291" s="203"/>
      <c r="S291" s="204"/>
      <c r="T291" s="22"/>
      <c r="U291" s="22"/>
      <c r="V291" s="22"/>
      <c r="W291" s="22"/>
      <c r="X291" s="118" t="s">
        <v>515</v>
      </c>
      <c r="Y291" s="30">
        <f t="shared" si="61"/>
        <v>16</v>
      </c>
      <c r="Z291" s="31">
        <f t="shared" si="66"/>
        <v>16</v>
      </c>
      <c r="AA291" s="30">
        <f t="shared" si="62"/>
        <v>18</v>
      </c>
      <c r="AB291" s="32">
        <f t="shared" si="63"/>
        <v>0.98</v>
      </c>
      <c r="AC291" s="33">
        <f t="shared" si="67"/>
        <v>0.98</v>
      </c>
      <c r="AD291" s="32">
        <f t="shared" si="64"/>
        <v>0.99</v>
      </c>
      <c r="AE291" s="116"/>
      <c r="AF291" s="70"/>
      <c r="AG291" s="191"/>
      <c r="AH291" s="70"/>
      <c r="AI291" s="126"/>
      <c r="AJ291" s="127"/>
      <c r="AK291" s="126"/>
    </row>
    <row r="292" spans="1:37" s="4" customFormat="1" ht="21.95" customHeight="1">
      <c r="A292" s="345"/>
      <c r="B292" s="345"/>
      <c r="C292" s="345"/>
      <c r="D292" s="350"/>
      <c r="E292" s="345"/>
      <c r="F292" s="184">
        <v>2</v>
      </c>
      <c r="G292" s="146">
        <v>15.95</v>
      </c>
      <c r="H292" s="147">
        <v>1.5</v>
      </c>
      <c r="I292" s="148">
        <v>1.7</v>
      </c>
      <c r="J292" s="134">
        <v>16.309999999999999</v>
      </c>
      <c r="K292" s="152">
        <v>21.09</v>
      </c>
      <c r="L292" s="121">
        <f t="shared" si="68"/>
        <v>0.97985</v>
      </c>
      <c r="M292" s="123">
        <f t="shared" si="69"/>
        <v>0.97985</v>
      </c>
      <c r="N292" s="345"/>
      <c r="O292" s="345"/>
      <c r="P292" s="376"/>
      <c r="R292" s="203">
        <v>1</v>
      </c>
      <c r="S292" s="204"/>
      <c r="T292" s="22"/>
      <c r="U292" s="22"/>
      <c r="V292" s="22"/>
      <c r="W292" s="22"/>
      <c r="X292" s="118" t="s">
        <v>515</v>
      </c>
      <c r="Y292" s="30">
        <f t="shared" si="61"/>
        <v>14</v>
      </c>
      <c r="Z292" s="31">
        <f t="shared" si="66"/>
        <v>15.95</v>
      </c>
      <c r="AA292" s="30">
        <f t="shared" si="62"/>
        <v>16</v>
      </c>
      <c r="AB292" s="32">
        <f t="shared" si="63"/>
        <v>0.97399999999999998</v>
      </c>
      <c r="AC292" s="33">
        <f t="shared" si="67"/>
        <v>0.97985</v>
      </c>
      <c r="AD292" s="32">
        <f t="shared" si="64"/>
        <v>0.98</v>
      </c>
      <c r="AE292" s="116"/>
      <c r="AF292" s="70"/>
      <c r="AG292" s="191"/>
      <c r="AH292" s="70"/>
      <c r="AI292" s="126"/>
      <c r="AJ292" s="127"/>
      <c r="AK292" s="126"/>
    </row>
    <row r="293" spans="1:37" s="4" customFormat="1" ht="21.95" customHeight="1">
      <c r="A293" s="345"/>
      <c r="B293" s="345"/>
      <c r="C293" s="345"/>
      <c r="D293" s="350"/>
      <c r="E293" s="345"/>
      <c r="F293" s="184">
        <v>3</v>
      </c>
      <c r="G293" s="146">
        <v>16</v>
      </c>
      <c r="H293" s="147">
        <v>1.5</v>
      </c>
      <c r="I293" s="148">
        <v>1.7</v>
      </c>
      <c r="J293" s="134">
        <v>16.309999999999999</v>
      </c>
      <c r="K293" s="152">
        <v>21.09</v>
      </c>
      <c r="L293" s="121">
        <f t="shared" si="68"/>
        <v>0.98</v>
      </c>
      <c r="M293" s="123">
        <f t="shared" si="69"/>
        <v>0.98</v>
      </c>
      <c r="N293" s="345"/>
      <c r="O293" s="345"/>
      <c r="P293" s="347"/>
      <c r="R293" s="203"/>
      <c r="S293" s="204"/>
      <c r="T293" s="22"/>
      <c r="U293" s="22"/>
      <c r="V293" s="22"/>
      <c r="W293" s="22"/>
      <c r="X293" s="118" t="s">
        <v>515</v>
      </c>
      <c r="Y293" s="30">
        <f t="shared" si="61"/>
        <v>16</v>
      </c>
      <c r="Z293" s="31">
        <f t="shared" si="66"/>
        <v>16</v>
      </c>
      <c r="AA293" s="30">
        <f t="shared" si="62"/>
        <v>18</v>
      </c>
      <c r="AB293" s="32">
        <f t="shared" si="63"/>
        <v>0.98</v>
      </c>
      <c r="AC293" s="33">
        <f t="shared" si="67"/>
        <v>0.98</v>
      </c>
      <c r="AD293" s="32">
        <f t="shared" si="64"/>
        <v>0.99</v>
      </c>
      <c r="AE293" s="116"/>
      <c r="AF293" s="70"/>
      <c r="AG293" s="191"/>
      <c r="AH293" s="70"/>
      <c r="AI293" s="126"/>
      <c r="AJ293" s="127"/>
      <c r="AK293" s="126"/>
    </row>
    <row r="294" spans="1:37" s="4" customFormat="1" ht="21.95" customHeight="1">
      <c r="A294" s="184">
        <v>132</v>
      </c>
      <c r="B294" s="184" t="s">
        <v>304</v>
      </c>
      <c r="C294" s="184" t="s">
        <v>313</v>
      </c>
      <c r="D294" s="185" t="s">
        <v>314</v>
      </c>
      <c r="E294" s="184" t="s">
        <v>12</v>
      </c>
      <c r="F294" s="184">
        <v>1</v>
      </c>
      <c r="G294" s="146">
        <v>29</v>
      </c>
      <c r="H294" s="147">
        <v>1.75</v>
      </c>
      <c r="I294" s="148">
        <v>2.31</v>
      </c>
      <c r="J294" s="134">
        <v>43.84</v>
      </c>
      <c r="K294" s="152">
        <v>63.92</v>
      </c>
      <c r="L294" s="121">
        <f t="shared" si="68"/>
        <v>0.95599999999999996</v>
      </c>
      <c r="M294" s="123">
        <f t="shared" si="69"/>
        <v>0.95599999999999996</v>
      </c>
      <c r="N294" s="184" t="s">
        <v>478</v>
      </c>
      <c r="O294" s="184" t="s">
        <v>487</v>
      </c>
      <c r="P294" s="188" t="str">
        <f t="shared" ref="P294" si="70">IF(H294&lt;L294,"Replace",IF(I294&lt;M294,"Replace","Comply"))</f>
        <v>Comply</v>
      </c>
      <c r="R294" s="203">
        <v>1</v>
      </c>
      <c r="S294" s="204"/>
      <c r="T294" s="22"/>
      <c r="U294" s="22"/>
      <c r="V294" s="22"/>
      <c r="W294" s="22"/>
      <c r="X294" s="118" t="s">
        <v>515</v>
      </c>
      <c r="Y294" s="30">
        <f t="shared" si="61"/>
        <v>28</v>
      </c>
      <c r="Z294" s="31">
        <f t="shared" si="66"/>
        <v>29</v>
      </c>
      <c r="AA294" s="30">
        <f t="shared" si="62"/>
        <v>30</v>
      </c>
      <c r="AB294" s="32">
        <f t="shared" si="63"/>
        <v>0.95899999999999996</v>
      </c>
      <c r="AC294" s="33">
        <f t="shared" si="67"/>
        <v>0.95599999999999996</v>
      </c>
      <c r="AD294" s="32">
        <f t="shared" si="64"/>
        <v>0.95299999999999996</v>
      </c>
      <c r="AE294" s="116"/>
      <c r="AF294" s="70"/>
      <c r="AG294" s="191"/>
      <c r="AH294" s="70"/>
      <c r="AI294" s="126"/>
      <c r="AJ294" s="127"/>
      <c r="AK294" s="126"/>
    </row>
    <row r="295" spans="1:37" s="4" customFormat="1" ht="21.95" customHeight="1">
      <c r="A295" s="345">
        <v>133</v>
      </c>
      <c r="B295" s="345" t="s">
        <v>304</v>
      </c>
      <c r="C295" s="345" t="s">
        <v>315</v>
      </c>
      <c r="D295" s="350" t="s">
        <v>316</v>
      </c>
      <c r="E295" s="345" t="s">
        <v>54</v>
      </c>
      <c r="F295" s="184">
        <v>1</v>
      </c>
      <c r="G295" s="146">
        <v>8.91</v>
      </c>
      <c r="H295" s="147">
        <v>1.1499999999999999</v>
      </c>
      <c r="I295" s="148">
        <v>1.6</v>
      </c>
      <c r="J295" s="134">
        <v>19.14</v>
      </c>
      <c r="K295" s="152">
        <v>27.99</v>
      </c>
      <c r="L295" s="121">
        <f t="shared" si="68"/>
        <v>0.93573499999999998</v>
      </c>
      <c r="M295" s="123">
        <f t="shared" si="69"/>
        <v>0.93573499999999998</v>
      </c>
      <c r="N295" s="345" t="s">
        <v>478</v>
      </c>
      <c r="O295" s="345" t="s">
        <v>487</v>
      </c>
      <c r="P295" s="376" t="s">
        <v>524</v>
      </c>
      <c r="R295" s="203"/>
      <c r="S295" s="204"/>
      <c r="T295" s="22"/>
      <c r="U295" s="22"/>
      <c r="V295" s="22"/>
      <c r="W295" s="22"/>
      <c r="X295" s="118" t="s">
        <v>515</v>
      </c>
      <c r="Y295" s="30">
        <f t="shared" si="61"/>
        <v>8</v>
      </c>
      <c r="Z295" s="31">
        <f t="shared" si="66"/>
        <v>8.91</v>
      </c>
      <c r="AA295" s="30">
        <f t="shared" si="62"/>
        <v>10</v>
      </c>
      <c r="AB295" s="32">
        <f t="shared" si="63"/>
        <v>0.92800000000000005</v>
      </c>
      <c r="AC295" s="33">
        <f t="shared" si="67"/>
        <v>0.93573499999999998</v>
      </c>
      <c r="AD295" s="32">
        <f t="shared" si="64"/>
        <v>0.94499999999999995</v>
      </c>
      <c r="AE295" s="116"/>
      <c r="AF295" s="70"/>
      <c r="AG295" s="191"/>
      <c r="AH295" s="70"/>
      <c r="AI295" s="126"/>
      <c r="AJ295" s="127"/>
      <c r="AK295" s="126"/>
    </row>
    <row r="296" spans="1:37" s="4" customFormat="1" ht="21.95" customHeight="1">
      <c r="A296" s="345"/>
      <c r="B296" s="345"/>
      <c r="C296" s="345"/>
      <c r="D296" s="350"/>
      <c r="E296" s="345"/>
      <c r="F296" s="184">
        <v>2</v>
      </c>
      <c r="G296" s="146">
        <v>16.29</v>
      </c>
      <c r="H296" s="147">
        <v>1.5</v>
      </c>
      <c r="I296" s="148">
        <v>1.71</v>
      </c>
      <c r="J296" s="134">
        <v>16.39</v>
      </c>
      <c r="K296" s="152">
        <v>21.16</v>
      </c>
      <c r="L296" s="121">
        <f t="shared" si="68"/>
        <v>0.98144999999999993</v>
      </c>
      <c r="M296" s="123">
        <f t="shared" si="69"/>
        <v>0.98144999999999993</v>
      </c>
      <c r="N296" s="345"/>
      <c r="O296" s="345"/>
      <c r="P296" s="376"/>
      <c r="R296" s="203">
        <v>1</v>
      </c>
      <c r="S296" s="204"/>
      <c r="T296" s="22"/>
      <c r="U296" s="22"/>
      <c r="V296" s="22"/>
      <c r="W296" s="22"/>
      <c r="X296" s="118" t="s">
        <v>515</v>
      </c>
      <c r="Y296" s="30">
        <f t="shared" si="61"/>
        <v>16</v>
      </c>
      <c r="Z296" s="31">
        <f t="shared" si="66"/>
        <v>16.29</v>
      </c>
      <c r="AA296" s="30">
        <f t="shared" si="62"/>
        <v>18</v>
      </c>
      <c r="AB296" s="32">
        <f t="shared" si="63"/>
        <v>0.98</v>
      </c>
      <c r="AC296" s="33">
        <f t="shared" si="67"/>
        <v>0.98144999999999993</v>
      </c>
      <c r="AD296" s="32">
        <f t="shared" si="64"/>
        <v>0.99</v>
      </c>
      <c r="AE296" s="116"/>
      <c r="AF296" s="70"/>
      <c r="AG296" s="191"/>
      <c r="AH296" s="70"/>
      <c r="AI296" s="126"/>
      <c r="AJ296" s="127"/>
      <c r="AK296" s="126"/>
    </row>
    <row r="297" spans="1:37" s="4" customFormat="1" ht="21.95" customHeight="1">
      <c r="A297" s="345"/>
      <c r="B297" s="345"/>
      <c r="C297" s="345"/>
      <c r="D297" s="350"/>
      <c r="E297" s="345"/>
      <c r="F297" s="184">
        <v>3</v>
      </c>
      <c r="G297" s="146">
        <v>8.91</v>
      </c>
      <c r="H297" s="147">
        <v>1.1499999999999999</v>
      </c>
      <c r="I297" s="148">
        <v>1.6</v>
      </c>
      <c r="J297" s="134">
        <v>19.14</v>
      </c>
      <c r="K297" s="152">
        <v>27.99</v>
      </c>
      <c r="L297" s="121">
        <f t="shared" si="68"/>
        <v>0.93573499999999998</v>
      </c>
      <c r="M297" s="123">
        <f t="shared" si="69"/>
        <v>0.93573499999999998</v>
      </c>
      <c r="N297" s="345"/>
      <c r="O297" s="345"/>
      <c r="P297" s="347"/>
      <c r="R297" s="203"/>
      <c r="S297" s="204"/>
      <c r="T297" s="22"/>
      <c r="U297" s="22"/>
      <c r="V297" s="22"/>
      <c r="W297" s="22"/>
      <c r="X297" s="118" t="s">
        <v>515</v>
      </c>
      <c r="Y297" s="30">
        <f t="shared" si="61"/>
        <v>8</v>
      </c>
      <c r="Z297" s="31">
        <f t="shared" si="66"/>
        <v>8.91</v>
      </c>
      <c r="AA297" s="30">
        <f t="shared" si="62"/>
        <v>10</v>
      </c>
      <c r="AB297" s="32">
        <f t="shared" si="63"/>
        <v>0.92800000000000005</v>
      </c>
      <c r="AC297" s="33">
        <f t="shared" si="67"/>
        <v>0.93573499999999998</v>
      </c>
      <c r="AD297" s="32">
        <f t="shared" si="64"/>
        <v>0.94499999999999995</v>
      </c>
      <c r="AE297" s="116"/>
      <c r="AF297" s="70"/>
      <c r="AG297" s="191"/>
      <c r="AH297" s="70"/>
      <c r="AI297" s="126"/>
      <c r="AJ297" s="127"/>
      <c r="AK297" s="126"/>
    </row>
    <row r="298" spans="1:37" s="4" customFormat="1" ht="21.95" customHeight="1">
      <c r="A298" s="184"/>
      <c r="B298" s="184"/>
      <c r="C298" s="184"/>
      <c r="D298" s="185"/>
      <c r="E298" s="184"/>
      <c r="F298" s="184"/>
      <c r="G298" s="146"/>
      <c r="H298" s="147"/>
      <c r="I298" s="148"/>
      <c r="J298" s="134"/>
      <c r="K298" s="152"/>
      <c r="L298" s="255"/>
      <c r="M298" s="256"/>
      <c r="N298" s="184"/>
      <c r="O298" s="184"/>
      <c r="P298" s="184"/>
      <c r="R298" s="203"/>
      <c r="S298" s="204"/>
      <c r="T298" s="22"/>
      <c r="U298" s="22"/>
      <c r="V298" s="22"/>
      <c r="W298" s="22"/>
      <c r="X298" s="118" t="s">
        <v>515</v>
      </c>
      <c r="Y298" s="30" t="e">
        <f t="shared" si="61"/>
        <v>#N/A</v>
      </c>
      <c r="Z298" s="31">
        <f t="shared" si="66"/>
        <v>0</v>
      </c>
      <c r="AA298" s="30" t="e">
        <f t="shared" si="62"/>
        <v>#N/A</v>
      </c>
      <c r="AB298" s="32" t="e">
        <f t="shared" si="63"/>
        <v>#N/A</v>
      </c>
      <c r="AC298" s="33" t="e">
        <f t="shared" si="67"/>
        <v>#N/A</v>
      </c>
      <c r="AD298" s="32" t="e">
        <f t="shared" si="64"/>
        <v>#N/A</v>
      </c>
      <c r="AE298" s="116"/>
      <c r="AF298" s="70"/>
      <c r="AG298" s="191"/>
      <c r="AH298" s="70"/>
      <c r="AI298" s="126"/>
      <c r="AJ298" s="127"/>
      <c r="AK298" s="126"/>
    </row>
    <row r="299" spans="1:37" s="4" customFormat="1" ht="21.95" customHeight="1">
      <c r="A299" s="184"/>
      <c r="B299" s="184"/>
      <c r="C299" s="184"/>
      <c r="D299" s="185"/>
      <c r="E299" s="184"/>
      <c r="F299" s="184"/>
      <c r="G299" s="146"/>
      <c r="H299" s="147"/>
      <c r="I299" s="148"/>
      <c r="J299" s="134"/>
      <c r="K299" s="152"/>
      <c r="L299" s="255"/>
      <c r="M299" s="256"/>
      <c r="N299" s="184"/>
      <c r="O299" s="184"/>
      <c r="P299" s="184"/>
      <c r="R299" s="203"/>
      <c r="S299" s="204"/>
      <c r="T299" s="22"/>
      <c r="U299" s="22"/>
      <c r="V299" s="22"/>
      <c r="W299" s="22"/>
      <c r="X299" s="118" t="s">
        <v>515</v>
      </c>
      <c r="Y299" s="30" t="e">
        <f t="shared" si="61"/>
        <v>#N/A</v>
      </c>
      <c r="Z299" s="31">
        <f t="shared" si="66"/>
        <v>0</v>
      </c>
      <c r="AA299" s="30" t="e">
        <f t="shared" si="62"/>
        <v>#N/A</v>
      </c>
      <c r="AB299" s="32" t="e">
        <f t="shared" si="63"/>
        <v>#N/A</v>
      </c>
      <c r="AC299" s="33" t="e">
        <f t="shared" si="67"/>
        <v>#N/A</v>
      </c>
      <c r="AD299" s="32" t="e">
        <f t="shared" si="64"/>
        <v>#N/A</v>
      </c>
      <c r="AE299" s="116"/>
      <c r="AF299" s="70"/>
      <c r="AG299" s="191"/>
      <c r="AH299" s="70"/>
      <c r="AI299" s="126"/>
      <c r="AJ299" s="127"/>
      <c r="AK299" s="126"/>
    </row>
    <row r="300" spans="1:37" s="4" customFormat="1" ht="21.95" customHeight="1">
      <c r="A300" s="345">
        <v>134</v>
      </c>
      <c r="B300" s="345" t="s">
        <v>304</v>
      </c>
      <c r="C300" s="345" t="s">
        <v>317</v>
      </c>
      <c r="D300" s="350" t="s">
        <v>318</v>
      </c>
      <c r="E300" s="345" t="s">
        <v>17</v>
      </c>
      <c r="F300" s="184">
        <v>1</v>
      </c>
      <c r="G300" s="146">
        <v>16</v>
      </c>
      <c r="H300" s="147">
        <v>1.5</v>
      </c>
      <c r="I300" s="148">
        <v>1.7</v>
      </c>
      <c r="J300" s="134">
        <v>16.309999999999999</v>
      </c>
      <c r="K300" s="152">
        <v>21.09</v>
      </c>
      <c r="L300" s="121">
        <f t="shared" ref="L300:L322" si="71">AC300</f>
        <v>0.98</v>
      </c>
      <c r="M300" s="123">
        <f t="shared" ref="M300:M322" si="72">AC300</f>
        <v>0.98</v>
      </c>
      <c r="N300" s="345" t="s">
        <v>478</v>
      </c>
      <c r="O300" s="345" t="s">
        <v>487</v>
      </c>
      <c r="P300" s="376" t="s">
        <v>524</v>
      </c>
      <c r="R300" s="203"/>
      <c r="S300" s="204"/>
      <c r="T300" s="22"/>
      <c r="U300" s="22"/>
      <c r="V300" s="22"/>
      <c r="W300" s="22"/>
      <c r="X300" s="118" t="s">
        <v>515</v>
      </c>
      <c r="Y300" s="30">
        <f t="shared" si="61"/>
        <v>16</v>
      </c>
      <c r="Z300" s="31">
        <f t="shared" si="66"/>
        <v>16</v>
      </c>
      <c r="AA300" s="30">
        <f t="shared" si="62"/>
        <v>18</v>
      </c>
      <c r="AB300" s="32">
        <f t="shared" si="63"/>
        <v>0.98</v>
      </c>
      <c r="AC300" s="33">
        <f t="shared" si="67"/>
        <v>0.98</v>
      </c>
      <c r="AD300" s="32">
        <f t="shared" si="64"/>
        <v>0.99</v>
      </c>
      <c r="AE300" s="116"/>
      <c r="AF300" s="70"/>
      <c r="AG300" s="191"/>
      <c r="AH300" s="70"/>
      <c r="AI300" s="126"/>
      <c r="AJ300" s="127"/>
      <c r="AK300" s="126"/>
    </row>
    <row r="301" spans="1:37" s="4" customFormat="1" ht="21.95" customHeight="1">
      <c r="A301" s="345"/>
      <c r="B301" s="345"/>
      <c r="C301" s="345"/>
      <c r="D301" s="350"/>
      <c r="E301" s="345"/>
      <c r="F301" s="184">
        <v>2</v>
      </c>
      <c r="G301" s="146">
        <v>16</v>
      </c>
      <c r="H301" s="147">
        <v>1.5</v>
      </c>
      <c r="I301" s="148">
        <v>1.7</v>
      </c>
      <c r="J301" s="134">
        <v>16.309999999999999</v>
      </c>
      <c r="K301" s="152">
        <v>21.09</v>
      </c>
      <c r="L301" s="121">
        <f t="shared" si="71"/>
        <v>0.98</v>
      </c>
      <c r="M301" s="123">
        <f t="shared" si="72"/>
        <v>0.98</v>
      </c>
      <c r="N301" s="345"/>
      <c r="O301" s="345"/>
      <c r="P301" s="376"/>
      <c r="R301" s="203">
        <v>1</v>
      </c>
      <c r="S301" s="204"/>
      <c r="T301" s="22"/>
      <c r="U301" s="22"/>
      <c r="V301" s="22"/>
      <c r="W301" s="22"/>
      <c r="X301" s="118" t="s">
        <v>515</v>
      </c>
      <c r="Y301" s="30">
        <f t="shared" si="61"/>
        <v>16</v>
      </c>
      <c r="Z301" s="31">
        <f t="shared" si="66"/>
        <v>16</v>
      </c>
      <c r="AA301" s="30">
        <f t="shared" si="62"/>
        <v>18</v>
      </c>
      <c r="AB301" s="32">
        <f t="shared" si="63"/>
        <v>0.98</v>
      </c>
      <c r="AC301" s="33">
        <f t="shared" si="67"/>
        <v>0.98</v>
      </c>
      <c r="AD301" s="32">
        <f t="shared" si="64"/>
        <v>0.99</v>
      </c>
      <c r="AE301" s="116"/>
      <c r="AF301" s="70"/>
      <c r="AG301" s="191"/>
      <c r="AH301" s="70"/>
      <c r="AI301" s="126"/>
      <c r="AJ301" s="127"/>
      <c r="AK301" s="126"/>
    </row>
    <row r="302" spans="1:37" s="4" customFormat="1" ht="21.95" customHeight="1">
      <c r="A302" s="345"/>
      <c r="B302" s="345"/>
      <c r="C302" s="345"/>
      <c r="D302" s="350"/>
      <c r="E302" s="345"/>
      <c r="F302" s="184">
        <v>3</v>
      </c>
      <c r="G302" s="146">
        <v>16</v>
      </c>
      <c r="H302" s="147">
        <v>1.5</v>
      </c>
      <c r="I302" s="148">
        <v>1.7</v>
      </c>
      <c r="J302" s="134">
        <v>16.309999999999999</v>
      </c>
      <c r="K302" s="152">
        <v>21.09</v>
      </c>
      <c r="L302" s="121">
        <f t="shared" si="71"/>
        <v>0.98</v>
      </c>
      <c r="M302" s="123">
        <f t="shared" si="72"/>
        <v>0.98</v>
      </c>
      <c r="N302" s="345"/>
      <c r="O302" s="345"/>
      <c r="P302" s="347"/>
      <c r="R302" s="203"/>
      <c r="S302" s="204"/>
      <c r="T302" s="22"/>
      <c r="U302" s="22"/>
      <c r="V302" s="22"/>
      <c r="W302" s="22"/>
      <c r="X302" s="118" t="s">
        <v>515</v>
      </c>
      <c r="Y302" s="30">
        <f t="shared" si="61"/>
        <v>16</v>
      </c>
      <c r="Z302" s="31">
        <f t="shared" si="66"/>
        <v>16</v>
      </c>
      <c r="AA302" s="30">
        <f t="shared" si="62"/>
        <v>18</v>
      </c>
      <c r="AB302" s="32">
        <f t="shared" si="63"/>
        <v>0.98</v>
      </c>
      <c r="AC302" s="33">
        <f t="shared" si="67"/>
        <v>0.98</v>
      </c>
      <c r="AD302" s="32">
        <f t="shared" si="64"/>
        <v>0.99</v>
      </c>
      <c r="AE302" s="116"/>
      <c r="AF302" s="70"/>
      <c r="AG302" s="191"/>
      <c r="AH302" s="70"/>
      <c r="AI302" s="126"/>
      <c r="AJ302" s="127"/>
      <c r="AK302" s="126"/>
    </row>
    <row r="303" spans="1:37" s="4" customFormat="1" ht="21.95" customHeight="1">
      <c r="A303" s="345">
        <v>135</v>
      </c>
      <c r="B303" s="345" t="s">
        <v>304</v>
      </c>
      <c r="C303" s="345" t="s">
        <v>319</v>
      </c>
      <c r="D303" s="350" t="s">
        <v>320</v>
      </c>
      <c r="E303" s="350" t="s">
        <v>473</v>
      </c>
      <c r="F303" s="184">
        <v>1</v>
      </c>
      <c r="G303" s="61">
        <v>32</v>
      </c>
      <c r="H303" s="147">
        <v>1.76</v>
      </c>
      <c r="I303" s="148">
        <v>2.17</v>
      </c>
      <c r="J303" s="134">
        <v>36.14</v>
      </c>
      <c r="K303" s="152">
        <v>33.47</v>
      </c>
      <c r="L303" s="121">
        <f t="shared" si="71"/>
        <v>0.94499999999999995</v>
      </c>
      <c r="M303" s="123">
        <f t="shared" si="72"/>
        <v>0.94499999999999995</v>
      </c>
      <c r="N303" s="345" t="s">
        <v>478</v>
      </c>
      <c r="O303" s="345" t="s">
        <v>487</v>
      </c>
      <c r="P303" s="387" t="s">
        <v>528</v>
      </c>
      <c r="R303" s="203"/>
      <c r="S303" s="204"/>
      <c r="T303" s="22"/>
      <c r="U303" s="22"/>
      <c r="V303" s="22"/>
      <c r="W303" s="22"/>
      <c r="X303" s="118" t="s">
        <v>517</v>
      </c>
      <c r="Y303" s="30">
        <f t="shared" si="61"/>
        <v>32</v>
      </c>
      <c r="Z303" s="31">
        <f t="shared" si="66"/>
        <v>32</v>
      </c>
      <c r="AA303" s="30">
        <f t="shared" si="62"/>
        <v>34</v>
      </c>
      <c r="AB303" s="32">
        <f t="shared" si="63"/>
        <v>0.94499999999999995</v>
      </c>
      <c r="AC303" s="33">
        <f t="shared" si="67"/>
        <v>0.94499999999999995</v>
      </c>
      <c r="AD303" s="32">
        <f t="shared" si="64"/>
        <v>0.93500000000000005</v>
      </c>
      <c r="AE303" s="116"/>
      <c r="AF303" s="70"/>
      <c r="AG303" s="191"/>
      <c r="AH303" s="70"/>
      <c r="AI303" s="126"/>
      <c r="AJ303" s="127"/>
      <c r="AK303" s="126"/>
    </row>
    <row r="304" spans="1:37" s="4" customFormat="1" ht="21.95" customHeight="1">
      <c r="A304" s="345"/>
      <c r="B304" s="345"/>
      <c r="C304" s="345"/>
      <c r="D304" s="350"/>
      <c r="E304" s="350"/>
      <c r="F304" s="184">
        <v>2</v>
      </c>
      <c r="G304" s="61">
        <v>40.5</v>
      </c>
      <c r="H304" s="147">
        <v>1.39</v>
      </c>
      <c r="I304" s="148">
        <v>1.91</v>
      </c>
      <c r="J304" s="143">
        <v>29.6</v>
      </c>
      <c r="K304" s="152">
        <v>30.86</v>
      </c>
      <c r="L304" s="121">
        <f t="shared" si="71"/>
        <v>0.90390000000000004</v>
      </c>
      <c r="M304" s="123">
        <f t="shared" si="72"/>
        <v>0.90390000000000004</v>
      </c>
      <c r="N304" s="345"/>
      <c r="O304" s="345"/>
      <c r="P304" s="388"/>
      <c r="R304" s="203"/>
      <c r="S304" s="204"/>
      <c r="T304" s="22"/>
      <c r="U304" s="22"/>
      <c r="V304" s="22"/>
      <c r="W304" s="22"/>
      <c r="X304" s="118" t="s">
        <v>517</v>
      </c>
      <c r="Y304" s="30">
        <f t="shared" si="61"/>
        <v>40</v>
      </c>
      <c r="Z304" s="31">
        <f t="shared" si="66"/>
        <v>40.5</v>
      </c>
      <c r="AA304" s="30">
        <f t="shared" si="62"/>
        <v>45</v>
      </c>
      <c r="AB304" s="32">
        <f t="shared" si="63"/>
        <v>0.90200000000000002</v>
      </c>
      <c r="AC304" s="33">
        <f t="shared" si="67"/>
        <v>0.90390000000000004</v>
      </c>
      <c r="AD304" s="32">
        <f t="shared" si="64"/>
        <v>0.92100000000000004</v>
      </c>
      <c r="AE304" s="116"/>
      <c r="AF304" s="70"/>
      <c r="AG304" s="191"/>
      <c r="AH304" s="70"/>
      <c r="AI304" s="126"/>
      <c r="AJ304" s="127"/>
      <c r="AK304" s="126"/>
    </row>
    <row r="305" spans="1:37" s="4" customFormat="1" ht="21.95" customHeight="1">
      <c r="A305" s="345"/>
      <c r="B305" s="345"/>
      <c r="C305" s="345"/>
      <c r="D305" s="350"/>
      <c r="E305" s="350"/>
      <c r="F305" s="184">
        <v>3</v>
      </c>
      <c r="G305" s="61">
        <v>43</v>
      </c>
      <c r="H305" s="147">
        <v>1.27</v>
      </c>
      <c r="I305" s="148">
        <v>2.36</v>
      </c>
      <c r="J305" s="134">
        <v>26.03</v>
      </c>
      <c r="K305" s="152">
        <v>36.840000000000003</v>
      </c>
      <c r="L305" s="121">
        <f t="shared" si="71"/>
        <v>0.91339999999999999</v>
      </c>
      <c r="M305" s="123">
        <f t="shared" si="72"/>
        <v>0.91339999999999999</v>
      </c>
      <c r="N305" s="345"/>
      <c r="O305" s="345"/>
      <c r="P305" s="388"/>
      <c r="R305" s="203"/>
      <c r="S305" s="204"/>
      <c r="T305" s="22"/>
      <c r="U305" s="22"/>
      <c r="V305" s="22"/>
      <c r="W305" s="22"/>
      <c r="X305" s="118" t="s">
        <v>517</v>
      </c>
      <c r="Y305" s="30">
        <f t="shared" si="61"/>
        <v>40</v>
      </c>
      <c r="Z305" s="31">
        <f t="shared" si="66"/>
        <v>43</v>
      </c>
      <c r="AA305" s="30">
        <f t="shared" si="62"/>
        <v>45</v>
      </c>
      <c r="AB305" s="32">
        <f t="shared" si="63"/>
        <v>0.90200000000000002</v>
      </c>
      <c r="AC305" s="33">
        <f t="shared" si="67"/>
        <v>0.91339999999999999</v>
      </c>
      <c r="AD305" s="32">
        <f t="shared" si="64"/>
        <v>0.92100000000000004</v>
      </c>
      <c r="AE305" s="116"/>
      <c r="AF305" s="70"/>
      <c r="AG305" s="191"/>
      <c r="AH305" s="70"/>
      <c r="AI305" s="126"/>
      <c r="AJ305" s="127"/>
      <c r="AK305" s="126"/>
    </row>
    <row r="306" spans="1:37" s="4" customFormat="1" ht="21.95" customHeight="1">
      <c r="A306" s="345"/>
      <c r="B306" s="345"/>
      <c r="C306" s="345"/>
      <c r="D306" s="350"/>
      <c r="E306" s="350"/>
      <c r="F306" s="184">
        <v>4</v>
      </c>
      <c r="G306" s="61">
        <v>43</v>
      </c>
      <c r="H306" s="147">
        <v>1.27</v>
      </c>
      <c r="I306" s="148">
        <v>2.4900000000000002</v>
      </c>
      <c r="J306" s="134">
        <v>26.03</v>
      </c>
      <c r="K306" s="152">
        <v>36.840000000000003</v>
      </c>
      <c r="L306" s="121">
        <f t="shared" si="71"/>
        <v>0.91339999999999999</v>
      </c>
      <c r="M306" s="123">
        <f t="shared" si="72"/>
        <v>0.91339999999999999</v>
      </c>
      <c r="N306" s="345"/>
      <c r="O306" s="345"/>
      <c r="P306" s="388"/>
      <c r="R306" s="203"/>
      <c r="S306" s="204"/>
      <c r="T306" s="22"/>
      <c r="U306" s="22"/>
      <c r="V306" s="22"/>
      <c r="W306" s="22"/>
      <c r="X306" s="118" t="s">
        <v>517</v>
      </c>
      <c r="Y306" s="30">
        <f t="shared" si="61"/>
        <v>40</v>
      </c>
      <c r="Z306" s="31">
        <f t="shared" si="66"/>
        <v>43</v>
      </c>
      <c r="AA306" s="30">
        <f t="shared" si="62"/>
        <v>45</v>
      </c>
      <c r="AB306" s="32">
        <f t="shared" si="63"/>
        <v>0.90200000000000002</v>
      </c>
      <c r="AC306" s="33">
        <f t="shared" si="67"/>
        <v>0.91339999999999999</v>
      </c>
      <c r="AD306" s="32">
        <f t="shared" si="64"/>
        <v>0.92100000000000004</v>
      </c>
      <c r="AE306" s="116"/>
      <c r="AF306" s="70"/>
      <c r="AG306" s="191"/>
      <c r="AH306" s="70"/>
      <c r="AI306" s="126"/>
      <c r="AJ306" s="127"/>
      <c r="AK306" s="126"/>
    </row>
    <row r="307" spans="1:37" s="4" customFormat="1" ht="21.95" customHeight="1">
      <c r="A307" s="345"/>
      <c r="B307" s="345"/>
      <c r="C307" s="345"/>
      <c r="D307" s="350"/>
      <c r="E307" s="350"/>
      <c r="F307" s="184">
        <v>5</v>
      </c>
      <c r="G307" s="61">
        <v>53</v>
      </c>
      <c r="H307" s="147">
        <v>1.27</v>
      </c>
      <c r="I307" s="148">
        <v>2.4900000000000002</v>
      </c>
      <c r="J307" s="134">
        <v>26.03</v>
      </c>
      <c r="K307" s="152">
        <v>36.840000000000003</v>
      </c>
      <c r="L307" s="121">
        <f t="shared" si="71"/>
        <v>0.94399999999999995</v>
      </c>
      <c r="M307" s="123">
        <f t="shared" si="72"/>
        <v>0.94399999999999995</v>
      </c>
      <c r="N307" s="345"/>
      <c r="O307" s="345"/>
      <c r="P307" s="388"/>
      <c r="R307" s="203"/>
      <c r="S307" s="204"/>
      <c r="T307" s="22"/>
      <c r="U307" s="22"/>
      <c r="V307" s="22"/>
      <c r="W307" s="22"/>
      <c r="X307" s="118" t="s">
        <v>517</v>
      </c>
      <c r="Y307" s="30">
        <f t="shared" si="61"/>
        <v>50</v>
      </c>
      <c r="Z307" s="31">
        <f t="shared" si="66"/>
        <v>53</v>
      </c>
      <c r="AA307" s="30">
        <f t="shared" si="62"/>
        <v>150</v>
      </c>
      <c r="AB307" s="32">
        <f t="shared" si="63"/>
        <v>0.94399999999999995</v>
      </c>
      <c r="AC307" s="33">
        <f t="shared" si="67"/>
        <v>0.94399999999999995</v>
      </c>
      <c r="AD307" s="32">
        <f t="shared" si="64"/>
        <v>0.94399999999999995</v>
      </c>
      <c r="AE307" s="116"/>
      <c r="AF307" s="70"/>
      <c r="AG307" s="191"/>
      <c r="AH307" s="70"/>
      <c r="AI307" s="126"/>
      <c r="AJ307" s="127"/>
      <c r="AK307" s="126"/>
    </row>
    <row r="308" spans="1:37" s="4" customFormat="1" ht="21.95" customHeight="1">
      <c r="A308" s="345"/>
      <c r="B308" s="345"/>
      <c r="C308" s="345"/>
      <c r="D308" s="350"/>
      <c r="E308" s="350"/>
      <c r="F308" s="184">
        <v>6</v>
      </c>
      <c r="G308" s="61">
        <v>43</v>
      </c>
      <c r="H308" s="147">
        <v>0.56999999999999995</v>
      </c>
      <c r="I308" s="148">
        <v>2.13</v>
      </c>
      <c r="J308" s="134">
        <v>9.36</v>
      </c>
      <c r="K308" s="152">
        <v>34.369999999999997</v>
      </c>
      <c r="L308" s="121">
        <f t="shared" si="71"/>
        <v>0.91339999999999999</v>
      </c>
      <c r="M308" s="123">
        <f t="shared" si="72"/>
        <v>0.91339999999999999</v>
      </c>
      <c r="N308" s="345"/>
      <c r="O308" s="345"/>
      <c r="P308" s="388"/>
      <c r="R308" s="203"/>
      <c r="S308" s="204">
        <v>1</v>
      </c>
      <c r="T308" s="22"/>
      <c r="U308" s="22"/>
      <c r="V308" s="22"/>
      <c r="W308" s="22"/>
      <c r="X308" s="118" t="s">
        <v>517</v>
      </c>
      <c r="Y308" s="30">
        <f t="shared" si="61"/>
        <v>40</v>
      </c>
      <c r="Z308" s="31">
        <f t="shared" si="66"/>
        <v>43</v>
      </c>
      <c r="AA308" s="30">
        <f t="shared" si="62"/>
        <v>45</v>
      </c>
      <c r="AB308" s="32">
        <f t="shared" si="63"/>
        <v>0.90200000000000002</v>
      </c>
      <c r="AC308" s="33">
        <f t="shared" si="67"/>
        <v>0.91339999999999999</v>
      </c>
      <c r="AD308" s="32">
        <f t="shared" si="64"/>
        <v>0.92100000000000004</v>
      </c>
      <c r="AE308" s="116"/>
      <c r="AF308" s="70"/>
      <c r="AG308" s="191"/>
      <c r="AH308" s="70"/>
      <c r="AI308" s="126"/>
      <c r="AJ308" s="127"/>
      <c r="AK308" s="126"/>
    </row>
    <row r="309" spans="1:37" s="4" customFormat="1" ht="21.95" customHeight="1">
      <c r="A309" s="345"/>
      <c r="B309" s="345"/>
      <c r="C309" s="345"/>
      <c r="D309" s="350"/>
      <c r="E309" s="350"/>
      <c r="F309" s="184">
        <v>7</v>
      </c>
      <c r="G309" s="61">
        <v>43</v>
      </c>
      <c r="H309" s="147">
        <v>0.67</v>
      </c>
      <c r="I309" s="148">
        <v>1.1000000000000001</v>
      </c>
      <c r="J309" s="134">
        <v>13.02</v>
      </c>
      <c r="K309" s="152">
        <v>18.239999999999998</v>
      </c>
      <c r="L309" s="121">
        <f t="shared" si="71"/>
        <v>0.91339999999999999</v>
      </c>
      <c r="M309" s="123">
        <f t="shared" si="72"/>
        <v>0.91339999999999999</v>
      </c>
      <c r="N309" s="345"/>
      <c r="O309" s="345"/>
      <c r="P309" s="388"/>
      <c r="R309" s="203"/>
      <c r="S309" s="204"/>
      <c r="T309" s="22"/>
      <c r="U309" s="22"/>
      <c r="V309" s="22"/>
      <c r="W309" s="22"/>
      <c r="X309" s="118" t="s">
        <v>517</v>
      </c>
      <c r="Y309" s="30">
        <f t="shared" si="61"/>
        <v>40</v>
      </c>
      <c r="Z309" s="31">
        <f t="shared" si="66"/>
        <v>43</v>
      </c>
      <c r="AA309" s="30">
        <f t="shared" si="62"/>
        <v>45</v>
      </c>
      <c r="AB309" s="32">
        <f t="shared" si="63"/>
        <v>0.90200000000000002</v>
      </c>
      <c r="AC309" s="33">
        <f t="shared" si="67"/>
        <v>0.91339999999999999</v>
      </c>
      <c r="AD309" s="32">
        <f t="shared" si="64"/>
        <v>0.92100000000000004</v>
      </c>
      <c r="AE309" s="116"/>
      <c r="AF309" s="70"/>
      <c r="AG309" s="191"/>
      <c r="AH309" s="70"/>
      <c r="AI309" s="126"/>
      <c r="AJ309" s="127"/>
      <c r="AK309" s="126"/>
    </row>
    <row r="310" spans="1:37" s="4" customFormat="1" ht="21.95" customHeight="1">
      <c r="A310" s="345"/>
      <c r="B310" s="345"/>
      <c r="C310" s="345"/>
      <c r="D310" s="350"/>
      <c r="E310" s="350"/>
      <c r="F310" s="184">
        <v>8</v>
      </c>
      <c r="G310" s="61">
        <v>43</v>
      </c>
      <c r="H310" s="147">
        <v>0.65</v>
      </c>
      <c r="I310" s="148">
        <v>1.79</v>
      </c>
      <c r="J310" s="134">
        <v>10.91</v>
      </c>
      <c r="K310" s="152">
        <v>29.8</v>
      </c>
      <c r="L310" s="121">
        <f t="shared" si="71"/>
        <v>0.91339999999999999</v>
      </c>
      <c r="M310" s="123">
        <f t="shared" si="72"/>
        <v>0.91339999999999999</v>
      </c>
      <c r="N310" s="345"/>
      <c r="O310" s="345"/>
      <c r="P310" s="388"/>
      <c r="R310" s="203"/>
      <c r="S310" s="204"/>
      <c r="T310" s="22"/>
      <c r="U310" s="22"/>
      <c r="V310" s="22"/>
      <c r="W310" s="22"/>
      <c r="X310" s="118" t="s">
        <v>517</v>
      </c>
      <c r="Y310" s="30">
        <f t="shared" si="61"/>
        <v>40</v>
      </c>
      <c r="Z310" s="31">
        <f t="shared" si="66"/>
        <v>43</v>
      </c>
      <c r="AA310" s="30">
        <f t="shared" si="62"/>
        <v>45</v>
      </c>
      <c r="AB310" s="32">
        <f t="shared" si="63"/>
        <v>0.90200000000000002</v>
      </c>
      <c r="AC310" s="33">
        <f t="shared" si="67"/>
        <v>0.91339999999999999</v>
      </c>
      <c r="AD310" s="32">
        <f t="shared" si="64"/>
        <v>0.92100000000000004</v>
      </c>
      <c r="AE310" s="116"/>
      <c r="AF310" s="70"/>
      <c r="AG310" s="191"/>
      <c r="AH310" s="70"/>
      <c r="AI310" s="126"/>
      <c r="AJ310" s="127"/>
      <c r="AK310" s="126"/>
    </row>
    <row r="311" spans="1:37" s="4" customFormat="1" ht="21.95" customHeight="1">
      <c r="A311" s="345"/>
      <c r="B311" s="345"/>
      <c r="C311" s="345"/>
      <c r="D311" s="350"/>
      <c r="E311" s="350"/>
      <c r="F311" s="184">
        <v>9</v>
      </c>
      <c r="G311" s="61">
        <v>43</v>
      </c>
      <c r="H311" s="147">
        <v>1.27</v>
      </c>
      <c r="I311" s="151">
        <v>2.36</v>
      </c>
      <c r="J311" s="134">
        <v>27.08</v>
      </c>
      <c r="K311" s="152">
        <v>36.840000000000003</v>
      </c>
      <c r="L311" s="121">
        <f t="shared" si="71"/>
        <v>0.91339999999999999</v>
      </c>
      <c r="M311" s="123">
        <f t="shared" si="72"/>
        <v>0.91339999999999999</v>
      </c>
      <c r="N311" s="345"/>
      <c r="O311" s="345"/>
      <c r="P311" s="388"/>
      <c r="R311" s="203"/>
      <c r="S311" s="204"/>
      <c r="T311" s="22"/>
      <c r="U311" s="22"/>
      <c r="V311" s="22"/>
      <c r="W311" s="22"/>
      <c r="X311" s="118" t="s">
        <v>517</v>
      </c>
      <c r="Y311" s="30">
        <f t="shared" si="61"/>
        <v>40</v>
      </c>
      <c r="Z311" s="31">
        <f t="shared" si="66"/>
        <v>43</v>
      </c>
      <c r="AA311" s="30">
        <f t="shared" si="62"/>
        <v>45</v>
      </c>
      <c r="AB311" s="32">
        <f t="shared" si="63"/>
        <v>0.90200000000000002</v>
      </c>
      <c r="AC311" s="33">
        <f t="shared" si="67"/>
        <v>0.91339999999999999</v>
      </c>
      <c r="AD311" s="32">
        <f t="shared" si="64"/>
        <v>0.92100000000000004</v>
      </c>
      <c r="AE311" s="116"/>
      <c r="AF311" s="70"/>
      <c r="AG311" s="191"/>
      <c r="AH311" s="70"/>
      <c r="AI311" s="126"/>
      <c r="AJ311" s="127"/>
      <c r="AK311" s="126"/>
    </row>
    <row r="312" spans="1:37" s="4" customFormat="1" ht="21.95" customHeight="1">
      <c r="A312" s="345"/>
      <c r="B312" s="345"/>
      <c r="C312" s="345"/>
      <c r="D312" s="350"/>
      <c r="E312" s="350"/>
      <c r="F312" s="184">
        <v>10</v>
      </c>
      <c r="G312" s="61">
        <v>40.5</v>
      </c>
      <c r="H312" s="147">
        <v>1.39</v>
      </c>
      <c r="I312" s="151">
        <v>1.91</v>
      </c>
      <c r="J312" s="143">
        <v>29.6</v>
      </c>
      <c r="K312" s="152">
        <v>30.86</v>
      </c>
      <c r="L312" s="121">
        <f t="shared" si="71"/>
        <v>0.90390000000000004</v>
      </c>
      <c r="M312" s="123">
        <f t="shared" si="72"/>
        <v>0.90390000000000004</v>
      </c>
      <c r="N312" s="345"/>
      <c r="O312" s="345"/>
      <c r="P312" s="388"/>
      <c r="R312" s="203"/>
      <c r="S312" s="204"/>
      <c r="T312" s="22"/>
      <c r="U312" s="22"/>
      <c r="V312" s="22"/>
      <c r="W312" s="22"/>
      <c r="X312" s="118" t="s">
        <v>517</v>
      </c>
      <c r="Y312" s="30">
        <f t="shared" si="61"/>
        <v>40</v>
      </c>
      <c r="Z312" s="31">
        <f t="shared" si="66"/>
        <v>40.5</v>
      </c>
      <c r="AA312" s="30">
        <f t="shared" si="62"/>
        <v>45</v>
      </c>
      <c r="AB312" s="32">
        <f t="shared" si="63"/>
        <v>0.90200000000000002</v>
      </c>
      <c r="AC312" s="33">
        <f t="shared" si="67"/>
        <v>0.90390000000000004</v>
      </c>
      <c r="AD312" s="32">
        <f t="shared" si="64"/>
        <v>0.92100000000000004</v>
      </c>
      <c r="AE312" s="116"/>
      <c r="AF312" s="70"/>
      <c r="AG312" s="191"/>
      <c r="AH312" s="70"/>
      <c r="AI312" s="126"/>
      <c r="AJ312" s="127"/>
      <c r="AK312" s="126"/>
    </row>
    <row r="313" spans="1:37" s="4" customFormat="1" ht="21.95" customHeight="1">
      <c r="A313" s="345"/>
      <c r="B313" s="345"/>
      <c r="C313" s="345"/>
      <c r="D313" s="350"/>
      <c r="E313" s="350"/>
      <c r="F313" s="184">
        <v>11</v>
      </c>
      <c r="G313" s="61">
        <v>32</v>
      </c>
      <c r="H313" s="147">
        <v>1.77</v>
      </c>
      <c r="I313" s="151">
        <v>2.17</v>
      </c>
      <c r="J313" s="134">
        <v>36.14</v>
      </c>
      <c r="K313" s="152">
        <v>33.47</v>
      </c>
      <c r="L313" s="121">
        <f t="shared" si="71"/>
        <v>0.94499999999999995</v>
      </c>
      <c r="M313" s="123">
        <f t="shared" si="72"/>
        <v>0.94499999999999995</v>
      </c>
      <c r="N313" s="345"/>
      <c r="O313" s="345"/>
      <c r="P313" s="389"/>
      <c r="R313" s="203"/>
      <c r="S313" s="204"/>
      <c r="T313" s="22"/>
      <c r="U313" s="22"/>
      <c r="V313" s="22"/>
      <c r="W313" s="22"/>
      <c r="X313" s="118" t="s">
        <v>517</v>
      </c>
      <c r="Y313" s="30">
        <f t="shared" si="61"/>
        <v>32</v>
      </c>
      <c r="Z313" s="31">
        <f t="shared" si="66"/>
        <v>32</v>
      </c>
      <c r="AA313" s="30">
        <f t="shared" si="62"/>
        <v>34</v>
      </c>
      <c r="AB313" s="32">
        <f t="shared" si="63"/>
        <v>0.94499999999999995</v>
      </c>
      <c r="AC313" s="33">
        <f t="shared" si="67"/>
        <v>0.94499999999999995</v>
      </c>
      <c r="AD313" s="32">
        <f t="shared" si="64"/>
        <v>0.93500000000000005</v>
      </c>
      <c r="AE313" s="116"/>
      <c r="AF313" s="70"/>
      <c r="AG313" s="191"/>
      <c r="AH313" s="70"/>
      <c r="AI313" s="126"/>
      <c r="AJ313" s="127"/>
      <c r="AK313" s="126"/>
    </row>
    <row r="314" spans="1:37" s="4" customFormat="1" ht="21.95" customHeight="1">
      <c r="A314" s="346">
        <v>136</v>
      </c>
      <c r="B314" s="346" t="s">
        <v>304</v>
      </c>
      <c r="C314" s="346" t="s">
        <v>321</v>
      </c>
      <c r="D314" s="353" t="s">
        <v>322</v>
      </c>
      <c r="E314" s="346" t="s">
        <v>18</v>
      </c>
      <c r="F314" s="188">
        <v>1</v>
      </c>
      <c r="G314" s="140">
        <v>14</v>
      </c>
      <c r="H314" s="143">
        <v>0.89</v>
      </c>
      <c r="I314" s="152">
        <v>1.1299999999999999</v>
      </c>
      <c r="J314" s="134">
        <v>12.28</v>
      </c>
      <c r="K314" s="152">
        <v>14.18</v>
      </c>
      <c r="L314" s="121">
        <f t="shared" si="71"/>
        <v>0.97399999999999998</v>
      </c>
      <c r="M314" s="123">
        <f t="shared" si="72"/>
        <v>0.97399999999999998</v>
      </c>
      <c r="N314" s="346" t="s">
        <v>478</v>
      </c>
      <c r="O314" s="346" t="s">
        <v>487</v>
      </c>
      <c r="P314" s="390" t="s">
        <v>522</v>
      </c>
      <c r="R314" s="203"/>
      <c r="S314" s="204"/>
      <c r="T314" s="22"/>
      <c r="U314" s="22"/>
      <c r="V314" s="22"/>
      <c r="W314" s="22"/>
      <c r="X314" s="118" t="s">
        <v>517</v>
      </c>
      <c r="Y314" s="30">
        <f t="shared" si="61"/>
        <v>14</v>
      </c>
      <c r="Z314" s="31">
        <f t="shared" si="66"/>
        <v>14</v>
      </c>
      <c r="AA314" s="30">
        <f t="shared" si="62"/>
        <v>16</v>
      </c>
      <c r="AB314" s="32">
        <f t="shared" si="63"/>
        <v>0.97399999999999998</v>
      </c>
      <c r="AC314" s="33">
        <f t="shared" si="67"/>
        <v>0.97399999999999998</v>
      </c>
      <c r="AD314" s="32">
        <f t="shared" si="64"/>
        <v>0.98</v>
      </c>
      <c r="AE314" s="116"/>
      <c r="AF314" s="70"/>
      <c r="AG314" s="191"/>
      <c r="AH314" s="70"/>
      <c r="AI314" s="126"/>
      <c r="AJ314" s="127"/>
      <c r="AK314" s="126"/>
    </row>
    <row r="315" spans="1:37" ht="21.95" customHeight="1">
      <c r="A315" s="346"/>
      <c r="B315" s="346"/>
      <c r="C315" s="346"/>
      <c r="D315" s="353"/>
      <c r="E315" s="346"/>
      <c r="F315" s="188">
        <v>2</v>
      </c>
      <c r="G315" s="142">
        <v>29.6</v>
      </c>
      <c r="H315" s="143">
        <v>0.89</v>
      </c>
      <c r="I315" s="152">
        <v>1.03</v>
      </c>
      <c r="J315" s="134">
        <v>12.28</v>
      </c>
      <c r="K315" s="152">
        <v>16.04</v>
      </c>
      <c r="L315" s="121">
        <f t="shared" si="71"/>
        <v>0.95419999999999994</v>
      </c>
      <c r="M315" s="123">
        <f t="shared" si="72"/>
        <v>0.95419999999999994</v>
      </c>
      <c r="N315" s="346"/>
      <c r="O315" s="346"/>
      <c r="P315" s="391"/>
      <c r="R315" s="206">
        <v>1</v>
      </c>
      <c r="S315" s="207"/>
      <c r="T315" s="20"/>
      <c r="U315" s="20"/>
      <c r="V315" s="20"/>
      <c r="W315" s="20"/>
      <c r="X315" s="118" t="s">
        <v>517</v>
      </c>
      <c r="Y315" s="30">
        <f t="shared" si="61"/>
        <v>28</v>
      </c>
      <c r="Z315" s="31">
        <f t="shared" si="66"/>
        <v>29.6</v>
      </c>
      <c r="AA315" s="30">
        <f t="shared" si="62"/>
        <v>30</v>
      </c>
      <c r="AB315" s="32">
        <f t="shared" si="63"/>
        <v>0.95899999999999996</v>
      </c>
      <c r="AC315" s="33">
        <f t="shared" si="67"/>
        <v>0.95419999999999994</v>
      </c>
      <c r="AD315" s="32">
        <f t="shared" si="64"/>
        <v>0.95299999999999996</v>
      </c>
      <c r="AE315" s="116"/>
      <c r="AF315" s="70"/>
      <c r="AG315" s="191"/>
      <c r="AH315" s="70"/>
      <c r="AI315" s="126"/>
      <c r="AJ315" s="127"/>
      <c r="AK315" s="126"/>
    </row>
    <row r="316" spans="1:37" ht="21.95" customHeight="1">
      <c r="A316" s="346"/>
      <c r="B316" s="346"/>
      <c r="C316" s="346"/>
      <c r="D316" s="353"/>
      <c r="E316" s="346"/>
      <c r="F316" s="188">
        <v>3</v>
      </c>
      <c r="G316" s="142">
        <v>14</v>
      </c>
      <c r="H316" s="143">
        <v>0.89</v>
      </c>
      <c r="I316" s="152">
        <v>1.1299999999999999</v>
      </c>
      <c r="J316" s="134">
        <v>12.28</v>
      </c>
      <c r="K316" s="152">
        <v>14.18</v>
      </c>
      <c r="L316" s="121">
        <f t="shared" si="71"/>
        <v>0.97399999999999998</v>
      </c>
      <c r="M316" s="123">
        <f t="shared" si="72"/>
        <v>0.97399999999999998</v>
      </c>
      <c r="N316" s="346"/>
      <c r="O316" s="346"/>
      <c r="P316" s="352"/>
      <c r="R316" s="206"/>
      <c r="S316" s="207"/>
      <c r="T316" s="20"/>
      <c r="U316" s="20"/>
      <c r="V316" s="20"/>
      <c r="W316" s="20"/>
      <c r="X316" s="118" t="s">
        <v>517</v>
      </c>
      <c r="Y316" s="30">
        <f t="shared" si="61"/>
        <v>14</v>
      </c>
      <c r="Z316" s="31">
        <f t="shared" si="66"/>
        <v>14</v>
      </c>
      <c r="AA316" s="30">
        <f t="shared" si="62"/>
        <v>16</v>
      </c>
      <c r="AB316" s="32">
        <f t="shared" si="63"/>
        <v>0.97399999999999998</v>
      </c>
      <c r="AC316" s="33">
        <f t="shared" si="67"/>
        <v>0.97399999999999998</v>
      </c>
      <c r="AD316" s="32">
        <f t="shared" si="64"/>
        <v>0.98</v>
      </c>
      <c r="AE316" s="116"/>
      <c r="AF316" s="70"/>
      <c r="AG316" s="191"/>
      <c r="AH316" s="70"/>
      <c r="AI316" s="126"/>
      <c r="AJ316" s="127"/>
      <c r="AK316" s="126"/>
    </row>
    <row r="317" spans="1:37" ht="21.95" customHeight="1">
      <c r="A317" s="345">
        <v>137</v>
      </c>
      <c r="B317" s="345" t="s">
        <v>304</v>
      </c>
      <c r="C317" s="345" t="s">
        <v>323</v>
      </c>
      <c r="D317" s="350" t="s">
        <v>324</v>
      </c>
      <c r="E317" s="345" t="s">
        <v>152</v>
      </c>
      <c r="F317" s="184">
        <v>1</v>
      </c>
      <c r="G317" s="146">
        <v>6.1</v>
      </c>
      <c r="H317" s="147">
        <v>1.28</v>
      </c>
      <c r="I317" s="151">
        <v>1.18</v>
      </c>
      <c r="J317" s="134">
        <v>28.63</v>
      </c>
      <c r="K317" s="152">
        <v>28.19</v>
      </c>
      <c r="L317" s="121">
        <f t="shared" si="71"/>
        <v>0.92990000000000006</v>
      </c>
      <c r="M317" s="123">
        <f t="shared" si="72"/>
        <v>0.92990000000000006</v>
      </c>
      <c r="N317" s="345" t="s">
        <v>478</v>
      </c>
      <c r="O317" s="345" t="s">
        <v>487</v>
      </c>
      <c r="P317" s="387" t="s">
        <v>528</v>
      </c>
      <c r="R317" s="206"/>
      <c r="S317" s="207"/>
      <c r="T317" s="20"/>
      <c r="U317" s="20"/>
      <c r="V317" s="20"/>
      <c r="W317" s="20"/>
      <c r="X317" s="118" t="s">
        <v>515</v>
      </c>
      <c r="Y317" s="30">
        <f t="shared" si="61"/>
        <v>6</v>
      </c>
      <c r="Z317" s="31">
        <f t="shared" si="66"/>
        <v>6.1</v>
      </c>
      <c r="AA317" s="30">
        <f t="shared" si="62"/>
        <v>8</v>
      </c>
      <c r="AB317" s="32">
        <f t="shared" si="63"/>
        <v>0.93</v>
      </c>
      <c r="AC317" s="33">
        <f t="shared" si="67"/>
        <v>0.92990000000000006</v>
      </c>
      <c r="AD317" s="32">
        <f t="shared" si="64"/>
        <v>0.92800000000000005</v>
      </c>
      <c r="AE317" s="116"/>
      <c r="AF317" s="70"/>
      <c r="AG317" s="191"/>
      <c r="AH317" s="70"/>
      <c r="AI317" s="126"/>
      <c r="AJ317" s="127"/>
      <c r="AK317" s="126"/>
    </row>
    <row r="318" spans="1:37" ht="21.95" customHeight="1">
      <c r="A318" s="345"/>
      <c r="B318" s="345"/>
      <c r="C318" s="345"/>
      <c r="D318" s="350"/>
      <c r="E318" s="345"/>
      <c r="F318" s="184">
        <v>2</v>
      </c>
      <c r="G318" s="146">
        <v>54.7</v>
      </c>
      <c r="H318" s="147">
        <v>0.56999999999999995</v>
      </c>
      <c r="I318" s="151" t="s">
        <v>14</v>
      </c>
      <c r="J318" s="134">
        <v>9.7899999999999991</v>
      </c>
      <c r="K318" s="152" t="s">
        <v>14</v>
      </c>
      <c r="L318" s="121">
        <f t="shared" si="71"/>
        <v>0.94399999999999995</v>
      </c>
      <c r="M318" s="123">
        <f t="shared" si="72"/>
        <v>0.94399999999999995</v>
      </c>
      <c r="N318" s="345"/>
      <c r="O318" s="345"/>
      <c r="P318" s="388"/>
      <c r="R318" s="206"/>
      <c r="S318" s="207">
        <v>1</v>
      </c>
      <c r="T318" s="20"/>
      <c r="U318" s="20"/>
      <c r="V318" s="20"/>
      <c r="W318" s="20"/>
      <c r="X318" s="118" t="s">
        <v>515</v>
      </c>
      <c r="Y318" s="30">
        <f t="shared" si="61"/>
        <v>50</v>
      </c>
      <c r="Z318" s="31">
        <f t="shared" si="66"/>
        <v>54.7</v>
      </c>
      <c r="AA318" s="30">
        <f t="shared" si="62"/>
        <v>150</v>
      </c>
      <c r="AB318" s="32">
        <f t="shared" si="63"/>
        <v>0.94399999999999995</v>
      </c>
      <c r="AC318" s="33">
        <f t="shared" si="67"/>
        <v>0.94399999999999995</v>
      </c>
      <c r="AD318" s="32">
        <f t="shared" si="64"/>
        <v>0.94399999999999995</v>
      </c>
      <c r="AE318" s="116"/>
      <c r="AF318" s="70"/>
      <c r="AG318" s="191"/>
      <c r="AH318" s="70"/>
      <c r="AI318" s="126"/>
      <c r="AJ318" s="127"/>
      <c r="AK318" s="126"/>
    </row>
    <row r="319" spans="1:37" ht="21.95" customHeight="1">
      <c r="A319" s="345"/>
      <c r="B319" s="345"/>
      <c r="C319" s="345"/>
      <c r="D319" s="350"/>
      <c r="E319" s="345"/>
      <c r="F319" s="184">
        <v>3</v>
      </c>
      <c r="G319" s="146">
        <v>6.1</v>
      </c>
      <c r="H319" s="147">
        <v>1.28</v>
      </c>
      <c r="I319" s="151">
        <v>1.18</v>
      </c>
      <c r="J319" s="134">
        <v>29.63</v>
      </c>
      <c r="K319" s="152">
        <v>28.19</v>
      </c>
      <c r="L319" s="121">
        <f t="shared" si="71"/>
        <v>0.92990000000000006</v>
      </c>
      <c r="M319" s="123">
        <f t="shared" si="72"/>
        <v>0.92990000000000006</v>
      </c>
      <c r="N319" s="345"/>
      <c r="O319" s="345"/>
      <c r="P319" s="389"/>
      <c r="R319" s="206"/>
      <c r="S319" s="207"/>
      <c r="T319" s="20"/>
      <c r="U319" s="20"/>
      <c r="V319" s="20"/>
      <c r="W319" s="20"/>
      <c r="X319" s="118" t="s">
        <v>515</v>
      </c>
      <c r="Y319" s="30">
        <f t="shared" si="61"/>
        <v>6</v>
      </c>
      <c r="Z319" s="31">
        <f t="shared" si="66"/>
        <v>6.1</v>
      </c>
      <c r="AA319" s="30">
        <f t="shared" si="62"/>
        <v>8</v>
      </c>
      <c r="AB319" s="32">
        <f t="shared" si="63"/>
        <v>0.93</v>
      </c>
      <c r="AC319" s="33">
        <f t="shared" si="67"/>
        <v>0.92990000000000006</v>
      </c>
      <c r="AD319" s="32">
        <f t="shared" si="64"/>
        <v>0.92800000000000005</v>
      </c>
      <c r="AE319" s="116"/>
      <c r="AF319" s="70"/>
      <c r="AG319" s="191"/>
      <c r="AH319" s="70"/>
      <c r="AI319" s="126"/>
      <c r="AJ319" s="127"/>
      <c r="AK319" s="126"/>
    </row>
    <row r="320" spans="1:37" ht="21.95" customHeight="1">
      <c r="A320" s="345">
        <v>138</v>
      </c>
      <c r="B320" s="345" t="s">
        <v>304</v>
      </c>
      <c r="C320" s="345" t="s">
        <v>325</v>
      </c>
      <c r="D320" s="350" t="s">
        <v>326</v>
      </c>
      <c r="E320" s="345" t="s">
        <v>152</v>
      </c>
      <c r="F320" s="184">
        <v>1</v>
      </c>
      <c r="G320" s="146">
        <v>6.1</v>
      </c>
      <c r="H320" s="147">
        <v>2.04</v>
      </c>
      <c r="I320" s="148">
        <v>2.2999999999999998</v>
      </c>
      <c r="J320" s="134">
        <v>57.06</v>
      </c>
      <c r="K320" s="152">
        <v>68.239999999999995</v>
      </c>
      <c r="L320" s="121">
        <f t="shared" si="71"/>
        <v>0.92990000000000006</v>
      </c>
      <c r="M320" s="123">
        <f t="shared" si="72"/>
        <v>0.92990000000000006</v>
      </c>
      <c r="N320" s="345" t="s">
        <v>478</v>
      </c>
      <c r="O320" s="345" t="s">
        <v>487</v>
      </c>
      <c r="P320" s="387" t="s">
        <v>528</v>
      </c>
      <c r="R320" s="206"/>
      <c r="S320" s="207"/>
      <c r="T320" s="20"/>
      <c r="U320" s="20"/>
      <c r="V320" s="20"/>
      <c r="W320" s="20"/>
      <c r="X320" s="118" t="s">
        <v>515</v>
      </c>
      <c r="Y320" s="30">
        <f t="shared" si="61"/>
        <v>6</v>
      </c>
      <c r="Z320" s="31">
        <f t="shared" si="66"/>
        <v>6.1</v>
      </c>
      <c r="AA320" s="30">
        <f t="shared" si="62"/>
        <v>8</v>
      </c>
      <c r="AB320" s="32">
        <f t="shared" si="63"/>
        <v>0.93</v>
      </c>
      <c r="AC320" s="33">
        <f t="shared" si="67"/>
        <v>0.92990000000000006</v>
      </c>
      <c r="AD320" s="32">
        <f t="shared" si="64"/>
        <v>0.92800000000000005</v>
      </c>
      <c r="AE320" s="116"/>
      <c r="AF320" s="70"/>
      <c r="AG320" s="191"/>
      <c r="AH320" s="70"/>
      <c r="AI320" s="126"/>
      <c r="AJ320" s="127"/>
      <c r="AK320" s="126"/>
    </row>
    <row r="321" spans="1:37" ht="21.95" customHeight="1">
      <c r="A321" s="345"/>
      <c r="B321" s="345"/>
      <c r="C321" s="345"/>
      <c r="D321" s="350"/>
      <c r="E321" s="345"/>
      <c r="F321" s="184">
        <v>2</v>
      </c>
      <c r="G321" s="146">
        <v>48.77</v>
      </c>
      <c r="H321" s="147">
        <v>0.51</v>
      </c>
      <c r="I321" s="151" t="s">
        <v>14</v>
      </c>
      <c r="J321" s="143">
        <v>9.1</v>
      </c>
      <c r="K321" s="152" t="s">
        <v>14</v>
      </c>
      <c r="L321" s="121">
        <f t="shared" si="71"/>
        <v>0.93834200000000001</v>
      </c>
      <c r="M321" s="123">
        <f t="shared" si="72"/>
        <v>0.93834200000000001</v>
      </c>
      <c r="N321" s="345"/>
      <c r="O321" s="345"/>
      <c r="P321" s="388"/>
      <c r="R321" s="206"/>
      <c r="S321" s="207">
        <v>1</v>
      </c>
      <c r="T321" s="20"/>
      <c r="U321" s="20"/>
      <c r="V321" s="20"/>
      <c r="W321" s="20"/>
      <c r="X321" s="118" t="s">
        <v>515</v>
      </c>
      <c r="Y321" s="30">
        <f t="shared" si="61"/>
        <v>45</v>
      </c>
      <c r="Z321" s="31">
        <f t="shared" si="66"/>
        <v>48.77</v>
      </c>
      <c r="AA321" s="30">
        <f t="shared" si="62"/>
        <v>50</v>
      </c>
      <c r="AB321" s="32">
        <f t="shared" si="63"/>
        <v>0.92100000000000004</v>
      </c>
      <c r="AC321" s="33">
        <f t="shared" si="67"/>
        <v>0.93834200000000001</v>
      </c>
      <c r="AD321" s="32">
        <f t="shared" si="64"/>
        <v>0.94399999999999995</v>
      </c>
      <c r="AE321" s="116"/>
      <c r="AF321" s="70"/>
      <c r="AG321" s="191"/>
      <c r="AH321" s="70"/>
      <c r="AI321" s="126"/>
      <c r="AJ321" s="127"/>
      <c r="AK321" s="126"/>
    </row>
    <row r="322" spans="1:37" ht="21.95" customHeight="1">
      <c r="A322" s="345"/>
      <c r="B322" s="345"/>
      <c r="C322" s="345"/>
      <c r="D322" s="350"/>
      <c r="E322" s="345"/>
      <c r="F322" s="184">
        <v>3</v>
      </c>
      <c r="G322" s="146">
        <v>6.1</v>
      </c>
      <c r="H322" s="147">
        <v>2.04</v>
      </c>
      <c r="I322" s="151">
        <v>2.2999999999999998</v>
      </c>
      <c r="J322" s="134">
        <v>57.06</v>
      </c>
      <c r="K322" s="152">
        <v>68.239999999999995</v>
      </c>
      <c r="L322" s="121">
        <f t="shared" si="71"/>
        <v>0.92990000000000006</v>
      </c>
      <c r="M322" s="123">
        <f t="shared" si="72"/>
        <v>0.92990000000000006</v>
      </c>
      <c r="N322" s="345"/>
      <c r="O322" s="345"/>
      <c r="P322" s="389"/>
      <c r="R322" s="206"/>
      <c r="S322" s="207"/>
      <c r="T322" s="20"/>
      <c r="U322" s="20"/>
      <c r="V322" s="20"/>
      <c r="W322" s="20"/>
      <c r="X322" s="118" t="s">
        <v>515</v>
      </c>
      <c r="Y322" s="30">
        <f t="shared" si="61"/>
        <v>6</v>
      </c>
      <c r="Z322" s="31">
        <f t="shared" si="66"/>
        <v>6.1</v>
      </c>
      <c r="AA322" s="30">
        <f t="shared" si="62"/>
        <v>8</v>
      </c>
      <c r="AB322" s="32">
        <f t="shared" si="63"/>
        <v>0.93</v>
      </c>
      <c r="AC322" s="33">
        <f t="shared" si="67"/>
        <v>0.92990000000000006</v>
      </c>
      <c r="AD322" s="32">
        <f t="shared" si="64"/>
        <v>0.92800000000000005</v>
      </c>
      <c r="AE322" s="116"/>
      <c r="AF322" s="70"/>
      <c r="AG322" s="191"/>
      <c r="AH322" s="70"/>
      <c r="AI322" s="126"/>
      <c r="AJ322" s="127"/>
      <c r="AK322" s="126"/>
    </row>
    <row r="323" spans="1:37" ht="21.95" customHeight="1">
      <c r="A323" s="249"/>
      <c r="B323" s="249"/>
      <c r="C323" s="249"/>
      <c r="D323" s="262"/>
      <c r="E323" s="249"/>
      <c r="F323" s="249"/>
      <c r="G323" s="140"/>
      <c r="H323" s="258"/>
      <c r="I323" s="251"/>
      <c r="J323" s="252"/>
      <c r="K323" s="273"/>
      <c r="L323" s="276"/>
      <c r="M323" s="277"/>
      <c r="N323" s="249"/>
      <c r="O323" s="249"/>
      <c r="P323" s="184"/>
      <c r="R323" s="206"/>
      <c r="S323" s="207"/>
      <c r="T323" s="20"/>
      <c r="U323" s="20"/>
      <c r="V323" s="20"/>
      <c r="W323" s="20"/>
      <c r="X323" s="118" t="s">
        <v>515</v>
      </c>
      <c r="Y323" s="30" t="e">
        <f t="shared" si="61"/>
        <v>#N/A</v>
      </c>
      <c r="Z323" s="31">
        <f t="shared" si="66"/>
        <v>0</v>
      </c>
      <c r="AA323" s="30" t="e">
        <f t="shared" si="62"/>
        <v>#N/A</v>
      </c>
      <c r="AB323" s="32" t="e">
        <f t="shared" si="63"/>
        <v>#N/A</v>
      </c>
      <c r="AC323" s="33" t="e">
        <f t="shared" si="67"/>
        <v>#N/A</v>
      </c>
      <c r="AD323" s="32" t="e">
        <f t="shared" si="64"/>
        <v>#N/A</v>
      </c>
      <c r="AE323" s="116"/>
      <c r="AF323" s="70"/>
      <c r="AG323" s="191"/>
      <c r="AH323" s="70"/>
      <c r="AI323" s="126"/>
      <c r="AJ323" s="127"/>
      <c r="AK323" s="126"/>
    </row>
    <row r="324" spans="1:37" ht="21.95" customHeight="1">
      <c r="A324" s="249"/>
      <c r="B324" s="249"/>
      <c r="C324" s="249"/>
      <c r="D324" s="262"/>
      <c r="E324" s="249"/>
      <c r="F324" s="249"/>
      <c r="G324" s="140"/>
      <c r="H324" s="258"/>
      <c r="I324" s="251"/>
      <c r="J324" s="252"/>
      <c r="K324" s="273"/>
      <c r="L324" s="276"/>
      <c r="M324" s="277"/>
      <c r="N324" s="249"/>
      <c r="O324" s="249"/>
      <c r="P324" s="184"/>
      <c r="R324" s="206"/>
      <c r="S324" s="207"/>
      <c r="T324" s="20"/>
      <c r="U324" s="20"/>
      <c r="V324" s="20"/>
      <c r="W324" s="20"/>
      <c r="X324" s="118" t="s">
        <v>515</v>
      </c>
      <c r="Y324" s="30" t="e">
        <f t="shared" si="61"/>
        <v>#N/A</v>
      </c>
      <c r="Z324" s="31">
        <f t="shared" si="66"/>
        <v>0</v>
      </c>
      <c r="AA324" s="30" t="e">
        <f t="shared" si="62"/>
        <v>#N/A</v>
      </c>
      <c r="AB324" s="32" t="e">
        <f t="shared" si="63"/>
        <v>#N/A</v>
      </c>
      <c r="AC324" s="33" t="e">
        <f t="shared" si="67"/>
        <v>#N/A</v>
      </c>
      <c r="AD324" s="32" t="e">
        <f t="shared" si="64"/>
        <v>#N/A</v>
      </c>
      <c r="AE324" s="116"/>
      <c r="AF324" s="70"/>
      <c r="AG324" s="191"/>
      <c r="AH324" s="70"/>
      <c r="AI324" s="126"/>
      <c r="AJ324" s="127"/>
      <c r="AK324" s="126"/>
    </row>
    <row r="325" spans="1:37" ht="21.95" customHeight="1">
      <c r="A325" s="249"/>
      <c r="B325" s="249"/>
      <c r="C325" s="249"/>
      <c r="D325" s="262"/>
      <c r="E325" s="249"/>
      <c r="F325" s="249"/>
      <c r="G325" s="140"/>
      <c r="H325" s="258"/>
      <c r="I325" s="251"/>
      <c r="J325" s="252"/>
      <c r="K325" s="273"/>
      <c r="L325" s="276"/>
      <c r="M325" s="277"/>
      <c r="N325" s="249"/>
      <c r="O325" s="249"/>
      <c r="P325" s="184"/>
      <c r="R325" s="206"/>
      <c r="S325" s="207"/>
      <c r="T325" s="20"/>
      <c r="U325" s="20"/>
      <c r="V325" s="20"/>
      <c r="W325" s="20"/>
      <c r="X325" s="118" t="s">
        <v>515</v>
      </c>
      <c r="Y325" s="30" t="e">
        <f t="shared" si="61"/>
        <v>#N/A</v>
      </c>
      <c r="Z325" s="31">
        <f t="shared" si="66"/>
        <v>0</v>
      </c>
      <c r="AA325" s="30" t="e">
        <f t="shared" si="62"/>
        <v>#N/A</v>
      </c>
      <c r="AB325" s="32" t="e">
        <f t="shared" si="63"/>
        <v>#N/A</v>
      </c>
      <c r="AC325" s="33" t="e">
        <f t="shared" si="67"/>
        <v>#N/A</v>
      </c>
      <c r="AD325" s="32" t="e">
        <f t="shared" si="64"/>
        <v>#N/A</v>
      </c>
      <c r="AE325" s="116"/>
      <c r="AF325" s="70"/>
      <c r="AG325" s="191"/>
      <c r="AH325" s="70"/>
      <c r="AI325" s="126"/>
      <c r="AJ325" s="127"/>
      <c r="AK325" s="126"/>
    </row>
    <row r="326" spans="1:37" ht="24.95" customHeight="1">
      <c r="A326" s="348">
        <v>139</v>
      </c>
      <c r="B326" s="348" t="s">
        <v>304</v>
      </c>
      <c r="C326" s="348" t="s">
        <v>327</v>
      </c>
      <c r="D326" s="352" t="s">
        <v>328</v>
      </c>
      <c r="E326" s="348" t="s">
        <v>62</v>
      </c>
      <c r="F326" s="187">
        <v>1</v>
      </c>
      <c r="G326" s="140">
        <v>9.15</v>
      </c>
      <c r="H326" s="260">
        <v>0.99</v>
      </c>
      <c r="I326" s="273">
        <v>1.1299999999999999</v>
      </c>
      <c r="J326" s="252">
        <v>16.48</v>
      </c>
      <c r="K326" s="273">
        <v>25.53</v>
      </c>
      <c r="L326" s="121">
        <f t="shared" ref="L326:L371" si="73">AC326</f>
        <v>0.93777500000000003</v>
      </c>
      <c r="M326" s="123">
        <f t="shared" ref="M326:M371" si="74">AC326</f>
        <v>0.93777500000000003</v>
      </c>
      <c r="N326" s="348" t="s">
        <v>478</v>
      </c>
      <c r="O326" s="348" t="s">
        <v>487</v>
      </c>
      <c r="P326" s="376" t="s">
        <v>524</v>
      </c>
      <c r="R326" s="206"/>
      <c r="S326" s="207"/>
      <c r="T326" s="20"/>
      <c r="U326" s="20"/>
      <c r="V326" s="20"/>
      <c r="W326" s="20"/>
      <c r="X326" s="118" t="s">
        <v>515</v>
      </c>
      <c r="Y326" s="30">
        <f t="shared" si="61"/>
        <v>8</v>
      </c>
      <c r="Z326" s="31">
        <f t="shared" si="66"/>
        <v>9.15</v>
      </c>
      <c r="AA326" s="30">
        <f t="shared" si="62"/>
        <v>10</v>
      </c>
      <c r="AB326" s="32">
        <f t="shared" si="63"/>
        <v>0.92800000000000005</v>
      </c>
      <c r="AC326" s="33">
        <f t="shared" si="67"/>
        <v>0.93777500000000003</v>
      </c>
      <c r="AD326" s="32">
        <f t="shared" si="64"/>
        <v>0.94499999999999995</v>
      </c>
      <c r="AE326" s="116"/>
      <c r="AF326" s="70"/>
      <c r="AG326" s="191"/>
      <c r="AH326" s="70"/>
      <c r="AI326" s="126"/>
      <c r="AJ326" s="127"/>
      <c r="AK326" s="126"/>
    </row>
    <row r="327" spans="1:37" ht="24.95" customHeight="1">
      <c r="A327" s="346"/>
      <c r="B327" s="346"/>
      <c r="C327" s="346"/>
      <c r="D327" s="353"/>
      <c r="E327" s="346"/>
      <c r="F327" s="188">
        <v>2</v>
      </c>
      <c r="G327" s="142">
        <v>18.3</v>
      </c>
      <c r="H327" s="143">
        <v>1.66</v>
      </c>
      <c r="I327" s="152">
        <v>4.74</v>
      </c>
      <c r="J327" s="134">
        <v>33.75</v>
      </c>
      <c r="K327" s="152">
        <v>56.32</v>
      </c>
      <c r="L327" s="121">
        <f t="shared" si="73"/>
        <v>0.99075000000000002</v>
      </c>
      <c r="M327" s="123">
        <f t="shared" si="74"/>
        <v>0.99075000000000002</v>
      </c>
      <c r="N327" s="346"/>
      <c r="O327" s="346"/>
      <c r="P327" s="376"/>
      <c r="R327" s="206">
        <v>1</v>
      </c>
      <c r="S327" s="207"/>
      <c r="T327" s="20"/>
      <c r="U327" s="20"/>
      <c r="V327" s="20"/>
      <c r="W327" s="20"/>
      <c r="X327" s="118" t="s">
        <v>515</v>
      </c>
      <c r="Y327" s="30">
        <f t="shared" si="61"/>
        <v>18</v>
      </c>
      <c r="Z327" s="31">
        <f t="shared" si="66"/>
        <v>18.3</v>
      </c>
      <c r="AA327" s="30">
        <f t="shared" si="62"/>
        <v>20</v>
      </c>
      <c r="AB327" s="32">
        <f t="shared" si="63"/>
        <v>0.99</v>
      </c>
      <c r="AC327" s="33">
        <f t="shared" si="67"/>
        <v>0.99075000000000002</v>
      </c>
      <c r="AD327" s="32">
        <f t="shared" si="64"/>
        <v>0.995</v>
      </c>
      <c r="AE327" s="116"/>
      <c r="AF327" s="70"/>
      <c r="AG327" s="191"/>
      <c r="AH327" s="70"/>
      <c r="AI327" s="126"/>
      <c r="AJ327" s="127"/>
      <c r="AK327" s="126"/>
    </row>
    <row r="328" spans="1:37" ht="24.95" customHeight="1">
      <c r="A328" s="346"/>
      <c r="B328" s="346"/>
      <c r="C328" s="346"/>
      <c r="D328" s="353"/>
      <c r="E328" s="346"/>
      <c r="F328" s="188">
        <v>3</v>
      </c>
      <c r="G328" s="142">
        <v>9.15</v>
      </c>
      <c r="H328" s="143">
        <v>0.99</v>
      </c>
      <c r="I328" s="152">
        <v>1.1299999999999999</v>
      </c>
      <c r="J328" s="134">
        <v>16.48</v>
      </c>
      <c r="K328" s="152">
        <v>25.53</v>
      </c>
      <c r="L328" s="121">
        <f t="shared" si="73"/>
        <v>0.93777500000000003</v>
      </c>
      <c r="M328" s="123">
        <f t="shared" si="74"/>
        <v>0.93777500000000003</v>
      </c>
      <c r="N328" s="346"/>
      <c r="O328" s="346"/>
      <c r="P328" s="347"/>
      <c r="R328" s="206"/>
      <c r="S328" s="207"/>
      <c r="T328" s="20"/>
      <c r="U328" s="20"/>
      <c r="V328" s="20"/>
      <c r="W328" s="20"/>
      <c r="X328" s="118" t="s">
        <v>515</v>
      </c>
      <c r="Y328" s="30">
        <f t="shared" ref="Y328:Y391" si="75">LOOKUP(Z328,$AF$3:$BB$3,$AF$3:$BB$3)</f>
        <v>8</v>
      </c>
      <c r="Z328" s="31">
        <f t="shared" si="66"/>
        <v>9.15</v>
      </c>
      <c r="AA328" s="30">
        <f t="shared" ref="AA328:AA391" si="76">INDEX($AF$3:$BB$3,MATCH(Y328,$AF$3:$BB$3)+1)</f>
        <v>10</v>
      </c>
      <c r="AB328" s="32">
        <f t="shared" ref="AB328:AB391" si="77">LOOKUP(Y328,$AF$3:$BB$3,$AF$4:$BB$4)</f>
        <v>0.92800000000000005</v>
      </c>
      <c r="AC328" s="33">
        <f t="shared" si="67"/>
        <v>0.93777500000000003</v>
      </c>
      <c r="AD328" s="32">
        <f t="shared" ref="AD328:AD391" si="78">LOOKUP(AA328,$AF$3:$BB$3,$AF$4:$BB$4)</f>
        <v>0.94499999999999995</v>
      </c>
      <c r="AE328" s="116"/>
      <c r="AF328" s="70"/>
      <c r="AG328" s="191"/>
      <c r="AH328" s="70"/>
      <c r="AI328" s="126"/>
      <c r="AJ328" s="127"/>
      <c r="AK328" s="126"/>
    </row>
    <row r="329" spans="1:37" ht="24.95" customHeight="1">
      <c r="A329" s="346">
        <v>140</v>
      </c>
      <c r="B329" s="346" t="s">
        <v>304</v>
      </c>
      <c r="C329" s="346" t="s">
        <v>329</v>
      </c>
      <c r="D329" s="353" t="s">
        <v>330</v>
      </c>
      <c r="E329" s="346" t="s">
        <v>62</v>
      </c>
      <c r="F329" s="188">
        <v>1</v>
      </c>
      <c r="G329" s="142">
        <v>9.15</v>
      </c>
      <c r="H329" s="143">
        <v>0.99</v>
      </c>
      <c r="I329" s="152">
        <v>1.1299999999999999</v>
      </c>
      <c r="J329" s="134">
        <v>16.48</v>
      </c>
      <c r="K329" s="152">
        <v>25.53</v>
      </c>
      <c r="L329" s="121">
        <f t="shared" si="73"/>
        <v>0.93777500000000003</v>
      </c>
      <c r="M329" s="123">
        <f t="shared" si="74"/>
        <v>0.93777500000000003</v>
      </c>
      <c r="N329" s="346" t="s">
        <v>478</v>
      </c>
      <c r="O329" s="346" t="s">
        <v>487</v>
      </c>
      <c r="P329" s="376" t="s">
        <v>524</v>
      </c>
      <c r="R329" s="206"/>
      <c r="S329" s="207"/>
      <c r="T329" s="20"/>
      <c r="U329" s="20"/>
      <c r="V329" s="20"/>
      <c r="W329" s="20"/>
      <c r="X329" s="118" t="s">
        <v>515</v>
      </c>
      <c r="Y329" s="30">
        <f t="shared" si="75"/>
        <v>8</v>
      </c>
      <c r="Z329" s="31">
        <f t="shared" si="66"/>
        <v>9.15</v>
      </c>
      <c r="AA329" s="30">
        <f t="shared" si="76"/>
        <v>10</v>
      </c>
      <c r="AB329" s="32">
        <f t="shared" si="77"/>
        <v>0.92800000000000005</v>
      </c>
      <c r="AC329" s="33">
        <f t="shared" si="67"/>
        <v>0.93777500000000003</v>
      </c>
      <c r="AD329" s="32">
        <f t="shared" si="78"/>
        <v>0.94499999999999995</v>
      </c>
      <c r="AE329" s="116"/>
      <c r="AF329" s="70"/>
      <c r="AG329" s="191"/>
      <c r="AH329" s="70"/>
      <c r="AI329" s="126"/>
      <c r="AJ329" s="127"/>
      <c r="AK329" s="126"/>
    </row>
    <row r="330" spans="1:37" ht="24.95" customHeight="1">
      <c r="A330" s="346"/>
      <c r="B330" s="346"/>
      <c r="C330" s="346"/>
      <c r="D330" s="353"/>
      <c r="E330" s="346"/>
      <c r="F330" s="188">
        <v>2</v>
      </c>
      <c r="G330" s="142">
        <v>18.3</v>
      </c>
      <c r="H330" s="143">
        <v>1.66</v>
      </c>
      <c r="I330" s="152">
        <v>4.74</v>
      </c>
      <c r="J330" s="134">
        <v>33.75</v>
      </c>
      <c r="K330" s="152">
        <v>56.32</v>
      </c>
      <c r="L330" s="121">
        <f t="shared" si="73"/>
        <v>0.99075000000000002</v>
      </c>
      <c r="M330" s="123">
        <f t="shared" si="74"/>
        <v>0.99075000000000002</v>
      </c>
      <c r="N330" s="346"/>
      <c r="O330" s="346"/>
      <c r="P330" s="376"/>
      <c r="R330" s="206">
        <v>1</v>
      </c>
      <c r="S330" s="207"/>
      <c r="T330" s="20"/>
      <c r="U330" s="20"/>
      <c r="V330" s="20"/>
      <c r="W330" s="20"/>
      <c r="X330" s="118" t="s">
        <v>515</v>
      </c>
      <c r="Y330" s="30">
        <f t="shared" si="75"/>
        <v>18</v>
      </c>
      <c r="Z330" s="31">
        <f t="shared" ref="Z330:Z391" si="79">G330</f>
        <v>18.3</v>
      </c>
      <c r="AA330" s="30">
        <f t="shared" si="76"/>
        <v>20</v>
      </c>
      <c r="AB330" s="32">
        <f t="shared" si="77"/>
        <v>0.99</v>
      </c>
      <c r="AC330" s="33">
        <f t="shared" ref="AC330:AC391" si="80">((Z330-Y330)/(AA330-Y330))*(AD330-AB330)+AB330</f>
        <v>0.99075000000000002</v>
      </c>
      <c r="AD330" s="32">
        <f t="shared" si="78"/>
        <v>0.995</v>
      </c>
      <c r="AE330" s="116"/>
      <c r="AF330" s="70"/>
      <c r="AG330" s="191"/>
      <c r="AH330" s="70"/>
      <c r="AI330" s="126"/>
      <c r="AJ330" s="127"/>
      <c r="AK330" s="126"/>
    </row>
    <row r="331" spans="1:37" ht="24.95" customHeight="1">
      <c r="A331" s="346"/>
      <c r="B331" s="346"/>
      <c r="C331" s="346"/>
      <c r="D331" s="353"/>
      <c r="E331" s="346"/>
      <c r="F331" s="188">
        <v>3</v>
      </c>
      <c r="G331" s="142">
        <v>9.15</v>
      </c>
      <c r="H331" s="143">
        <v>0.99</v>
      </c>
      <c r="I331" s="152">
        <v>1.1299999999999999</v>
      </c>
      <c r="J331" s="134">
        <v>16.48</v>
      </c>
      <c r="K331" s="152">
        <v>25.53</v>
      </c>
      <c r="L331" s="121">
        <f t="shared" si="73"/>
        <v>0.93777500000000003</v>
      </c>
      <c r="M331" s="123">
        <f t="shared" si="74"/>
        <v>0.93777500000000003</v>
      </c>
      <c r="N331" s="346"/>
      <c r="O331" s="346"/>
      <c r="P331" s="347"/>
      <c r="R331" s="206"/>
      <c r="S331" s="207"/>
      <c r="T331" s="20"/>
      <c r="U331" s="20"/>
      <c r="V331" s="20"/>
      <c r="W331" s="20"/>
      <c r="X331" s="118" t="s">
        <v>515</v>
      </c>
      <c r="Y331" s="30">
        <f t="shared" si="75"/>
        <v>8</v>
      </c>
      <c r="Z331" s="31">
        <f t="shared" si="79"/>
        <v>9.15</v>
      </c>
      <c r="AA331" s="30">
        <f t="shared" si="76"/>
        <v>10</v>
      </c>
      <c r="AB331" s="32">
        <f t="shared" si="77"/>
        <v>0.92800000000000005</v>
      </c>
      <c r="AC331" s="33">
        <f t="shared" si="80"/>
        <v>0.93777500000000003</v>
      </c>
      <c r="AD331" s="32">
        <f t="shared" si="78"/>
        <v>0.94499999999999995</v>
      </c>
      <c r="AE331" s="116"/>
      <c r="AF331" s="70"/>
      <c r="AG331" s="191"/>
      <c r="AH331" s="70"/>
      <c r="AI331" s="126"/>
      <c r="AJ331" s="127"/>
      <c r="AK331" s="126"/>
    </row>
    <row r="332" spans="1:37" ht="24.95" customHeight="1">
      <c r="A332" s="345">
        <v>141</v>
      </c>
      <c r="B332" s="345" t="s">
        <v>331</v>
      </c>
      <c r="C332" s="345" t="s">
        <v>332</v>
      </c>
      <c r="D332" s="350" t="s">
        <v>333</v>
      </c>
      <c r="E332" s="345" t="s">
        <v>277</v>
      </c>
      <c r="F332" s="184">
        <v>1</v>
      </c>
      <c r="G332" s="146">
        <v>4.8499999999999996</v>
      </c>
      <c r="H332" s="147">
        <v>1.01</v>
      </c>
      <c r="I332" s="151">
        <v>1.94</v>
      </c>
      <c r="J332" s="134">
        <v>28.28</v>
      </c>
      <c r="K332" s="152">
        <v>78.61</v>
      </c>
      <c r="L332" s="121">
        <f t="shared" si="73"/>
        <v>0.93862500000000004</v>
      </c>
      <c r="M332" s="123">
        <f t="shared" si="74"/>
        <v>0.93862500000000004</v>
      </c>
      <c r="N332" s="345" t="s">
        <v>478</v>
      </c>
      <c r="O332" s="345" t="s">
        <v>487</v>
      </c>
      <c r="P332" s="387" t="s">
        <v>528</v>
      </c>
      <c r="R332" s="206"/>
      <c r="S332" s="207"/>
      <c r="T332" s="20"/>
      <c r="U332" s="20"/>
      <c r="V332" s="20"/>
      <c r="W332" s="20"/>
      <c r="X332" s="118" t="s">
        <v>515</v>
      </c>
      <c r="Y332" s="30">
        <f t="shared" si="75"/>
        <v>4</v>
      </c>
      <c r="Z332" s="31">
        <f t="shared" si="79"/>
        <v>4.8499999999999996</v>
      </c>
      <c r="AA332" s="30">
        <f t="shared" si="76"/>
        <v>6</v>
      </c>
      <c r="AB332" s="32">
        <f t="shared" si="77"/>
        <v>0.94499999999999995</v>
      </c>
      <c r="AC332" s="33">
        <f t="shared" si="80"/>
        <v>0.93862500000000004</v>
      </c>
      <c r="AD332" s="32">
        <f t="shared" si="78"/>
        <v>0.93</v>
      </c>
      <c r="AE332" s="116"/>
      <c r="AF332" s="70"/>
      <c r="AG332" s="191"/>
      <c r="AH332" s="70"/>
      <c r="AI332" s="126"/>
      <c r="AJ332" s="127"/>
      <c r="AK332" s="126"/>
    </row>
    <row r="333" spans="1:37" ht="24.95" customHeight="1">
      <c r="A333" s="345"/>
      <c r="B333" s="345"/>
      <c r="C333" s="345"/>
      <c r="D333" s="350"/>
      <c r="E333" s="345"/>
      <c r="F333" s="184">
        <v>2</v>
      </c>
      <c r="G333" s="146">
        <v>15.24</v>
      </c>
      <c r="H333" s="147">
        <v>2.95</v>
      </c>
      <c r="I333" s="151">
        <v>6.52</v>
      </c>
      <c r="J333" s="134">
        <v>45.78</v>
      </c>
      <c r="K333" s="152">
        <v>101.16</v>
      </c>
      <c r="L333" s="121">
        <f t="shared" si="73"/>
        <v>0.97772000000000003</v>
      </c>
      <c r="M333" s="123">
        <f t="shared" si="74"/>
        <v>0.97772000000000003</v>
      </c>
      <c r="N333" s="345"/>
      <c r="O333" s="345"/>
      <c r="P333" s="388"/>
      <c r="R333" s="206"/>
      <c r="S333" s="207">
        <v>1</v>
      </c>
      <c r="T333" s="20"/>
      <c r="U333" s="20"/>
      <c r="V333" s="20"/>
      <c r="W333" s="20"/>
      <c r="X333" s="118" t="s">
        <v>515</v>
      </c>
      <c r="Y333" s="30">
        <f t="shared" si="75"/>
        <v>14</v>
      </c>
      <c r="Z333" s="31">
        <f t="shared" si="79"/>
        <v>15.24</v>
      </c>
      <c r="AA333" s="30">
        <f t="shared" si="76"/>
        <v>16</v>
      </c>
      <c r="AB333" s="32">
        <f t="shared" si="77"/>
        <v>0.97399999999999998</v>
      </c>
      <c r="AC333" s="33">
        <f t="shared" si="80"/>
        <v>0.97772000000000003</v>
      </c>
      <c r="AD333" s="32">
        <f t="shared" si="78"/>
        <v>0.98</v>
      </c>
      <c r="AE333" s="116"/>
      <c r="AF333" s="70"/>
      <c r="AG333" s="191"/>
      <c r="AH333" s="70"/>
      <c r="AI333" s="126"/>
      <c r="AJ333" s="127"/>
      <c r="AK333" s="126"/>
    </row>
    <row r="334" spans="1:37" ht="24.95" customHeight="1">
      <c r="A334" s="345"/>
      <c r="B334" s="345"/>
      <c r="C334" s="345"/>
      <c r="D334" s="350"/>
      <c r="E334" s="345"/>
      <c r="F334" s="184">
        <v>3</v>
      </c>
      <c r="G334" s="146">
        <v>60.96</v>
      </c>
      <c r="H334" s="147">
        <v>0.54</v>
      </c>
      <c r="I334" s="151" t="s">
        <v>14</v>
      </c>
      <c r="J334" s="134">
        <v>9.2799999999999994</v>
      </c>
      <c r="K334" s="152" t="s">
        <v>14</v>
      </c>
      <c r="L334" s="121">
        <f t="shared" si="73"/>
        <v>0.94399999999999995</v>
      </c>
      <c r="M334" s="123">
        <f t="shared" si="74"/>
        <v>0.94399999999999995</v>
      </c>
      <c r="N334" s="345"/>
      <c r="O334" s="345"/>
      <c r="P334" s="389"/>
      <c r="R334" s="206"/>
      <c r="S334" s="207"/>
      <c r="T334" s="20"/>
      <c r="U334" s="20"/>
      <c r="V334" s="20"/>
      <c r="W334" s="20"/>
      <c r="X334" s="118" t="s">
        <v>515</v>
      </c>
      <c r="Y334" s="30">
        <f t="shared" si="75"/>
        <v>50</v>
      </c>
      <c r="Z334" s="31">
        <f t="shared" si="79"/>
        <v>60.96</v>
      </c>
      <c r="AA334" s="30">
        <f t="shared" si="76"/>
        <v>150</v>
      </c>
      <c r="AB334" s="32">
        <f t="shared" si="77"/>
        <v>0.94399999999999995</v>
      </c>
      <c r="AC334" s="33">
        <f t="shared" si="80"/>
        <v>0.94399999999999995</v>
      </c>
      <c r="AD334" s="32">
        <f t="shared" si="78"/>
        <v>0.94399999999999995</v>
      </c>
      <c r="AE334" s="116"/>
      <c r="AF334" s="70"/>
      <c r="AG334" s="191"/>
      <c r="AH334" s="70"/>
      <c r="AI334" s="126"/>
      <c r="AJ334" s="127"/>
      <c r="AK334" s="126"/>
    </row>
    <row r="335" spans="1:37" ht="23.1" customHeight="1">
      <c r="A335" s="346">
        <v>142</v>
      </c>
      <c r="B335" s="346" t="s">
        <v>331</v>
      </c>
      <c r="C335" s="346" t="s">
        <v>334</v>
      </c>
      <c r="D335" s="353" t="s">
        <v>335</v>
      </c>
      <c r="E335" s="346" t="s">
        <v>62</v>
      </c>
      <c r="F335" s="188">
        <v>1</v>
      </c>
      <c r="G335" s="142">
        <v>9.15</v>
      </c>
      <c r="H335" s="143">
        <v>0.99</v>
      </c>
      <c r="I335" s="152">
        <v>1.1299999999999999</v>
      </c>
      <c r="J335" s="134">
        <v>16.48</v>
      </c>
      <c r="K335" s="152">
        <v>25.53</v>
      </c>
      <c r="L335" s="121">
        <f t="shared" si="73"/>
        <v>0.93777500000000003</v>
      </c>
      <c r="M335" s="123">
        <f t="shared" si="74"/>
        <v>0.93777500000000003</v>
      </c>
      <c r="N335" s="346" t="s">
        <v>478</v>
      </c>
      <c r="O335" s="346" t="s">
        <v>487</v>
      </c>
      <c r="P335" s="376" t="s">
        <v>524</v>
      </c>
      <c r="R335" s="206"/>
      <c r="S335" s="207"/>
      <c r="T335" s="20"/>
      <c r="U335" s="20"/>
      <c r="V335" s="20"/>
      <c r="W335" s="20"/>
      <c r="X335" s="118" t="s">
        <v>515</v>
      </c>
      <c r="Y335" s="30">
        <f t="shared" si="75"/>
        <v>8</v>
      </c>
      <c r="Z335" s="31">
        <f t="shared" si="79"/>
        <v>9.15</v>
      </c>
      <c r="AA335" s="30">
        <f t="shared" si="76"/>
        <v>10</v>
      </c>
      <c r="AB335" s="32">
        <f t="shared" si="77"/>
        <v>0.92800000000000005</v>
      </c>
      <c r="AC335" s="33">
        <f t="shared" si="80"/>
        <v>0.93777500000000003</v>
      </c>
      <c r="AD335" s="32">
        <f t="shared" si="78"/>
        <v>0.94499999999999995</v>
      </c>
      <c r="AE335" s="116"/>
      <c r="AF335" s="70"/>
      <c r="AG335" s="191"/>
      <c r="AH335" s="70"/>
      <c r="AI335" s="126"/>
      <c r="AJ335" s="127"/>
      <c r="AK335" s="126"/>
    </row>
    <row r="336" spans="1:37" ht="23.1" customHeight="1">
      <c r="A336" s="346"/>
      <c r="B336" s="346"/>
      <c r="C336" s="346"/>
      <c r="D336" s="353"/>
      <c r="E336" s="346"/>
      <c r="F336" s="188">
        <v>2</v>
      </c>
      <c r="G336" s="142">
        <v>18.3</v>
      </c>
      <c r="H336" s="143">
        <v>1.66</v>
      </c>
      <c r="I336" s="152">
        <v>4.74</v>
      </c>
      <c r="J336" s="134">
        <v>33.75</v>
      </c>
      <c r="K336" s="152">
        <v>56.32</v>
      </c>
      <c r="L336" s="121">
        <f t="shared" si="73"/>
        <v>0.99075000000000002</v>
      </c>
      <c r="M336" s="123">
        <f t="shared" si="74"/>
        <v>0.99075000000000002</v>
      </c>
      <c r="N336" s="346"/>
      <c r="O336" s="346"/>
      <c r="P336" s="376"/>
      <c r="R336" s="206">
        <v>1</v>
      </c>
      <c r="S336" s="207"/>
      <c r="T336" s="20"/>
      <c r="U336" s="20"/>
      <c r="V336" s="20"/>
      <c r="W336" s="20"/>
      <c r="X336" s="118" t="s">
        <v>515</v>
      </c>
      <c r="Y336" s="30">
        <f t="shared" si="75"/>
        <v>18</v>
      </c>
      <c r="Z336" s="31">
        <f t="shared" si="79"/>
        <v>18.3</v>
      </c>
      <c r="AA336" s="30">
        <f t="shared" si="76"/>
        <v>20</v>
      </c>
      <c r="AB336" s="32">
        <f t="shared" si="77"/>
        <v>0.99</v>
      </c>
      <c r="AC336" s="33">
        <f t="shared" si="80"/>
        <v>0.99075000000000002</v>
      </c>
      <c r="AD336" s="32">
        <f t="shared" si="78"/>
        <v>0.995</v>
      </c>
      <c r="AE336" s="116"/>
      <c r="AF336" s="70"/>
      <c r="AG336" s="191"/>
      <c r="AH336" s="70"/>
      <c r="AI336" s="126"/>
      <c r="AJ336" s="127"/>
      <c r="AK336" s="126"/>
    </row>
    <row r="337" spans="1:37" ht="23.1" customHeight="1">
      <c r="A337" s="346"/>
      <c r="B337" s="346"/>
      <c r="C337" s="346"/>
      <c r="D337" s="353"/>
      <c r="E337" s="346"/>
      <c r="F337" s="188">
        <v>3</v>
      </c>
      <c r="G337" s="142">
        <v>9.15</v>
      </c>
      <c r="H337" s="143">
        <v>0.99</v>
      </c>
      <c r="I337" s="152">
        <v>1.1299999999999999</v>
      </c>
      <c r="J337" s="134">
        <v>16.48</v>
      </c>
      <c r="K337" s="152">
        <v>25.53</v>
      </c>
      <c r="L337" s="121">
        <f t="shared" si="73"/>
        <v>0.93777500000000003</v>
      </c>
      <c r="M337" s="123">
        <f t="shared" si="74"/>
        <v>0.93777500000000003</v>
      </c>
      <c r="N337" s="346"/>
      <c r="O337" s="346"/>
      <c r="P337" s="347"/>
      <c r="R337" s="206"/>
      <c r="S337" s="207"/>
      <c r="T337" s="20"/>
      <c r="U337" s="20"/>
      <c r="V337" s="20"/>
      <c r="W337" s="20"/>
      <c r="X337" s="118" t="s">
        <v>515</v>
      </c>
      <c r="Y337" s="30">
        <f t="shared" si="75"/>
        <v>8</v>
      </c>
      <c r="Z337" s="31">
        <f t="shared" si="79"/>
        <v>9.15</v>
      </c>
      <c r="AA337" s="30">
        <f t="shared" si="76"/>
        <v>10</v>
      </c>
      <c r="AB337" s="32">
        <f t="shared" si="77"/>
        <v>0.92800000000000005</v>
      </c>
      <c r="AC337" s="33">
        <f t="shared" si="80"/>
        <v>0.93777500000000003</v>
      </c>
      <c r="AD337" s="32">
        <f t="shared" si="78"/>
        <v>0.94499999999999995</v>
      </c>
      <c r="AE337" s="116"/>
      <c r="AF337" s="70"/>
      <c r="AG337" s="191"/>
      <c r="AH337" s="70"/>
      <c r="AI337" s="126"/>
      <c r="AJ337" s="127"/>
      <c r="AK337" s="126"/>
    </row>
    <row r="338" spans="1:37" ht="23.1" customHeight="1">
      <c r="A338" s="345">
        <v>143</v>
      </c>
      <c r="B338" s="345" t="s">
        <v>331</v>
      </c>
      <c r="C338" s="345" t="s">
        <v>336</v>
      </c>
      <c r="D338" s="350" t="s">
        <v>337</v>
      </c>
      <c r="E338" s="345" t="s">
        <v>338</v>
      </c>
      <c r="F338" s="184">
        <v>1</v>
      </c>
      <c r="G338" s="146">
        <v>60.96</v>
      </c>
      <c r="H338" s="147">
        <v>0.54</v>
      </c>
      <c r="I338" s="151" t="s">
        <v>14</v>
      </c>
      <c r="J338" s="134">
        <v>9.2799999999999994</v>
      </c>
      <c r="K338" s="152" t="s">
        <v>14</v>
      </c>
      <c r="L338" s="121">
        <f t="shared" si="73"/>
        <v>0.94399999999999995</v>
      </c>
      <c r="M338" s="123">
        <f t="shared" si="74"/>
        <v>0.94399999999999995</v>
      </c>
      <c r="N338" s="345" t="s">
        <v>478</v>
      </c>
      <c r="O338" s="345" t="s">
        <v>487</v>
      </c>
      <c r="P338" s="387" t="s">
        <v>528</v>
      </c>
      <c r="R338" s="206"/>
      <c r="S338" s="207"/>
      <c r="T338" s="20"/>
      <c r="U338" s="20"/>
      <c r="V338" s="20"/>
      <c r="W338" s="20"/>
      <c r="X338" s="118" t="s">
        <v>515</v>
      </c>
      <c r="Y338" s="30">
        <f t="shared" si="75"/>
        <v>50</v>
      </c>
      <c r="Z338" s="31">
        <f t="shared" si="79"/>
        <v>60.96</v>
      </c>
      <c r="AA338" s="30">
        <f t="shared" si="76"/>
        <v>150</v>
      </c>
      <c r="AB338" s="32">
        <f t="shared" si="77"/>
        <v>0.94399999999999995</v>
      </c>
      <c r="AC338" s="33">
        <f t="shared" si="80"/>
        <v>0.94399999999999995</v>
      </c>
      <c r="AD338" s="32">
        <f t="shared" si="78"/>
        <v>0.94399999999999995</v>
      </c>
      <c r="AE338" s="116"/>
      <c r="AF338" s="70"/>
      <c r="AG338" s="191"/>
      <c r="AH338" s="70"/>
      <c r="AI338" s="126"/>
      <c r="AJ338" s="127"/>
      <c r="AK338" s="126"/>
    </row>
    <row r="339" spans="1:37" ht="23.1" customHeight="1">
      <c r="A339" s="345"/>
      <c r="B339" s="345"/>
      <c r="C339" s="345"/>
      <c r="D339" s="350"/>
      <c r="E339" s="345"/>
      <c r="F339" s="184">
        <v>2</v>
      </c>
      <c r="G339" s="146">
        <v>22.16</v>
      </c>
      <c r="H339" s="147">
        <v>1.5</v>
      </c>
      <c r="I339" s="151">
        <v>5.16</v>
      </c>
      <c r="J339" s="134">
        <v>18.649999999999999</v>
      </c>
      <c r="K339" s="152">
        <v>64.349999999999994</v>
      </c>
      <c r="L339" s="121">
        <f t="shared" si="73"/>
        <v>0.97895999999999994</v>
      </c>
      <c r="M339" s="123">
        <f t="shared" si="74"/>
        <v>0.97895999999999994</v>
      </c>
      <c r="N339" s="345"/>
      <c r="O339" s="345"/>
      <c r="P339" s="388"/>
      <c r="R339" s="206"/>
      <c r="S339" s="207">
        <v>1</v>
      </c>
      <c r="T339" s="20"/>
      <c r="U339" s="20"/>
      <c r="V339" s="20"/>
      <c r="W339" s="20"/>
      <c r="X339" s="118" t="s">
        <v>515</v>
      </c>
      <c r="Y339" s="30">
        <f t="shared" si="75"/>
        <v>22</v>
      </c>
      <c r="Z339" s="31">
        <f t="shared" si="79"/>
        <v>22.16</v>
      </c>
      <c r="AA339" s="30">
        <f t="shared" si="76"/>
        <v>24</v>
      </c>
      <c r="AB339" s="32">
        <f t="shared" si="77"/>
        <v>0.98</v>
      </c>
      <c r="AC339" s="33">
        <f t="shared" si="80"/>
        <v>0.97895999999999994</v>
      </c>
      <c r="AD339" s="32">
        <f t="shared" si="78"/>
        <v>0.96699999999999997</v>
      </c>
      <c r="AE339" s="116"/>
      <c r="AF339" s="70"/>
      <c r="AG339" s="191"/>
      <c r="AH339" s="70"/>
      <c r="AI339" s="126"/>
      <c r="AJ339" s="127"/>
      <c r="AK339" s="126"/>
    </row>
    <row r="340" spans="1:37" ht="23.1" customHeight="1">
      <c r="A340" s="345"/>
      <c r="B340" s="345"/>
      <c r="C340" s="345"/>
      <c r="D340" s="350"/>
      <c r="E340" s="345"/>
      <c r="F340" s="184">
        <v>3</v>
      </c>
      <c r="G340" s="146">
        <v>4.8899999999999997</v>
      </c>
      <c r="H340" s="147">
        <v>1.29</v>
      </c>
      <c r="I340" s="151">
        <v>1.47</v>
      </c>
      <c r="J340" s="134">
        <v>32.14</v>
      </c>
      <c r="K340" s="152">
        <v>31.64</v>
      </c>
      <c r="L340" s="121">
        <f t="shared" si="73"/>
        <v>0.93832499999999996</v>
      </c>
      <c r="M340" s="123">
        <f t="shared" si="74"/>
        <v>0.93832499999999996</v>
      </c>
      <c r="N340" s="345"/>
      <c r="O340" s="345"/>
      <c r="P340" s="389"/>
      <c r="R340" s="206"/>
      <c r="S340" s="207"/>
      <c r="T340" s="20"/>
      <c r="U340" s="20"/>
      <c r="V340" s="20"/>
      <c r="W340" s="20"/>
      <c r="X340" s="118" t="s">
        <v>515</v>
      </c>
      <c r="Y340" s="30">
        <f t="shared" si="75"/>
        <v>4</v>
      </c>
      <c r="Z340" s="31">
        <f t="shared" si="79"/>
        <v>4.8899999999999997</v>
      </c>
      <c r="AA340" s="30">
        <f t="shared" si="76"/>
        <v>6</v>
      </c>
      <c r="AB340" s="32">
        <f t="shared" si="77"/>
        <v>0.94499999999999995</v>
      </c>
      <c r="AC340" s="33">
        <f t="shared" si="80"/>
        <v>0.93832499999999996</v>
      </c>
      <c r="AD340" s="32">
        <f t="shared" si="78"/>
        <v>0.93</v>
      </c>
      <c r="AE340" s="116"/>
      <c r="AF340" s="70"/>
      <c r="AG340" s="191"/>
      <c r="AH340" s="70"/>
      <c r="AI340" s="126"/>
      <c r="AJ340" s="127"/>
      <c r="AK340" s="126"/>
    </row>
    <row r="341" spans="1:37" ht="21.95" customHeight="1">
      <c r="A341" s="345">
        <v>144</v>
      </c>
      <c r="B341" s="345" t="s">
        <v>331</v>
      </c>
      <c r="C341" s="345" t="s">
        <v>339</v>
      </c>
      <c r="D341" s="350" t="s">
        <v>340</v>
      </c>
      <c r="E341" s="345" t="s">
        <v>16</v>
      </c>
      <c r="F341" s="184">
        <v>1</v>
      </c>
      <c r="G341" s="150">
        <v>18.13</v>
      </c>
      <c r="H341" s="147">
        <v>1.66</v>
      </c>
      <c r="I341" s="151">
        <v>4.74</v>
      </c>
      <c r="J341" s="134">
        <v>33.75</v>
      </c>
      <c r="K341" s="152">
        <v>56.32</v>
      </c>
      <c r="L341" s="121">
        <f t="shared" si="73"/>
        <v>0.99032500000000001</v>
      </c>
      <c r="M341" s="123">
        <f t="shared" si="74"/>
        <v>0.99032500000000001</v>
      </c>
      <c r="N341" s="345" t="s">
        <v>478</v>
      </c>
      <c r="O341" s="345" t="s">
        <v>487</v>
      </c>
      <c r="P341" s="376" t="s">
        <v>524</v>
      </c>
      <c r="R341" s="206"/>
      <c r="S341" s="207"/>
      <c r="T341" s="20"/>
      <c r="U341" s="20"/>
      <c r="V341" s="20"/>
      <c r="W341" s="20"/>
      <c r="X341" s="118" t="s">
        <v>515</v>
      </c>
      <c r="Y341" s="30">
        <f t="shared" si="75"/>
        <v>18</v>
      </c>
      <c r="Z341" s="31">
        <f t="shared" si="79"/>
        <v>18.13</v>
      </c>
      <c r="AA341" s="30">
        <f t="shared" si="76"/>
        <v>20</v>
      </c>
      <c r="AB341" s="32">
        <f t="shared" si="77"/>
        <v>0.99</v>
      </c>
      <c r="AC341" s="33">
        <f t="shared" si="80"/>
        <v>0.99032500000000001</v>
      </c>
      <c r="AD341" s="32">
        <f t="shared" si="78"/>
        <v>0.995</v>
      </c>
      <c r="AE341" s="116"/>
      <c r="AF341" s="70"/>
      <c r="AG341" s="191"/>
      <c r="AH341" s="70"/>
      <c r="AI341" s="126"/>
      <c r="AJ341" s="127"/>
      <c r="AK341" s="126"/>
    </row>
    <row r="342" spans="1:37" ht="21.95" customHeight="1">
      <c r="A342" s="345"/>
      <c r="B342" s="345"/>
      <c r="C342" s="345"/>
      <c r="D342" s="350"/>
      <c r="E342" s="345"/>
      <c r="F342" s="184">
        <v>2</v>
      </c>
      <c r="G342" s="146">
        <v>17.96</v>
      </c>
      <c r="H342" s="147">
        <v>1.66</v>
      </c>
      <c r="I342" s="151">
        <v>4.74</v>
      </c>
      <c r="J342" s="134">
        <v>33.75</v>
      </c>
      <c r="K342" s="152">
        <v>56.32</v>
      </c>
      <c r="L342" s="121">
        <f t="shared" si="73"/>
        <v>0.98980000000000001</v>
      </c>
      <c r="M342" s="123">
        <f t="shared" si="74"/>
        <v>0.98980000000000001</v>
      </c>
      <c r="N342" s="345"/>
      <c r="O342" s="345"/>
      <c r="P342" s="376"/>
      <c r="R342" s="206">
        <v>1</v>
      </c>
      <c r="S342" s="207"/>
      <c r="T342" s="20"/>
      <c r="U342" s="20"/>
      <c r="V342" s="20"/>
      <c r="W342" s="20"/>
      <c r="X342" s="118" t="s">
        <v>515</v>
      </c>
      <c r="Y342" s="30">
        <f t="shared" si="75"/>
        <v>16</v>
      </c>
      <c r="Z342" s="31">
        <f t="shared" si="79"/>
        <v>17.96</v>
      </c>
      <c r="AA342" s="30">
        <f t="shared" si="76"/>
        <v>18</v>
      </c>
      <c r="AB342" s="32">
        <f t="shared" si="77"/>
        <v>0.98</v>
      </c>
      <c r="AC342" s="33">
        <f t="shared" si="80"/>
        <v>0.98980000000000001</v>
      </c>
      <c r="AD342" s="32">
        <f t="shared" si="78"/>
        <v>0.99</v>
      </c>
      <c r="AE342" s="116"/>
      <c r="AF342" s="70"/>
      <c r="AG342" s="191"/>
      <c r="AH342" s="70"/>
      <c r="AI342" s="126"/>
      <c r="AJ342" s="127"/>
      <c r="AK342" s="126"/>
    </row>
    <row r="343" spans="1:37" ht="21.95" customHeight="1">
      <c r="A343" s="345"/>
      <c r="B343" s="345"/>
      <c r="C343" s="345"/>
      <c r="D343" s="350"/>
      <c r="E343" s="345"/>
      <c r="F343" s="184">
        <v>3</v>
      </c>
      <c r="G343" s="146">
        <v>18.13</v>
      </c>
      <c r="H343" s="147">
        <v>1.6</v>
      </c>
      <c r="I343" s="151">
        <v>4.74</v>
      </c>
      <c r="J343" s="134">
        <v>33.75</v>
      </c>
      <c r="K343" s="152">
        <v>56.32</v>
      </c>
      <c r="L343" s="121">
        <f t="shared" si="73"/>
        <v>0.99032500000000001</v>
      </c>
      <c r="M343" s="123">
        <f t="shared" si="74"/>
        <v>0.99032500000000001</v>
      </c>
      <c r="N343" s="345"/>
      <c r="O343" s="345"/>
      <c r="P343" s="347"/>
      <c r="R343" s="206"/>
      <c r="S343" s="207"/>
      <c r="T343" s="20"/>
      <c r="U343" s="20"/>
      <c r="V343" s="20"/>
      <c r="W343" s="20"/>
      <c r="X343" s="118" t="s">
        <v>515</v>
      </c>
      <c r="Y343" s="30">
        <f t="shared" si="75"/>
        <v>18</v>
      </c>
      <c r="Z343" s="31">
        <f t="shared" si="79"/>
        <v>18.13</v>
      </c>
      <c r="AA343" s="30">
        <f t="shared" si="76"/>
        <v>20</v>
      </c>
      <c r="AB343" s="32">
        <f t="shared" si="77"/>
        <v>0.99</v>
      </c>
      <c r="AC343" s="33">
        <f t="shared" si="80"/>
        <v>0.99032500000000001</v>
      </c>
      <c r="AD343" s="32">
        <f t="shared" si="78"/>
        <v>0.995</v>
      </c>
      <c r="AE343" s="116"/>
      <c r="AF343" s="70"/>
      <c r="AG343" s="191"/>
      <c r="AH343" s="70"/>
      <c r="AI343" s="126"/>
      <c r="AJ343" s="127"/>
      <c r="AK343" s="126"/>
    </row>
    <row r="344" spans="1:37" ht="21.95" customHeight="1">
      <c r="A344" s="346">
        <v>145</v>
      </c>
      <c r="B344" s="346" t="s">
        <v>331</v>
      </c>
      <c r="C344" s="346" t="s">
        <v>341</v>
      </c>
      <c r="D344" s="353" t="s">
        <v>342</v>
      </c>
      <c r="E344" s="346" t="s">
        <v>62</v>
      </c>
      <c r="F344" s="188">
        <v>1</v>
      </c>
      <c r="G344" s="142">
        <v>9.15</v>
      </c>
      <c r="H344" s="143">
        <v>0.99</v>
      </c>
      <c r="I344" s="152">
        <v>1.1299999999999999</v>
      </c>
      <c r="J344" s="134">
        <v>16.48</v>
      </c>
      <c r="K344" s="152">
        <v>25.53</v>
      </c>
      <c r="L344" s="121">
        <f t="shared" si="73"/>
        <v>0.93777500000000003</v>
      </c>
      <c r="M344" s="123">
        <f t="shared" si="74"/>
        <v>0.93777500000000003</v>
      </c>
      <c r="N344" s="346" t="s">
        <v>478</v>
      </c>
      <c r="O344" s="346" t="s">
        <v>487</v>
      </c>
      <c r="P344" s="376" t="s">
        <v>524</v>
      </c>
      <c r="R344" s="206"/>
      <c r="S344" s="207"/>
      <c r="T344" s="20"/>
      <c r="U344" s="20"/>
      <c r="V344" s="20"/>
      <c r="W344" s="20"/>
      <c r="X344" s="118" t="s">
        <v>515</v>
      </c>
      <c r="Y344" s="30">
        <f t="shared" si="75"/>
        <v>8</v>
      </c>
      <c r="Z344" s="31">
        <f t="shared" si="79"/>
        <v>9.15</v>
      </c>
      <c r="AA344" s="30">
        <f t="shared" si="76"/>
        <v>10</v>
      </c>
      <c r="AB344" s="32">
        <f t="shared" si="77"/>
        <v>0.92800000000000005</v>
      </c>
      <c r="AC344" s="33">
        <f t="shared" si="80"/>
        <v>0.93777500000000003</v>
      </c>
      <c r="AD344" s="32">
        <f t="shared" si="78"/>
        <v>0.94499999999999995</v>
      </c>
      <c r="AE344" s="116"/>
      <c r="AF344" s="70"/>
      <c r="AG344" s="191"/>
      <c r="AH344" s="70"/>
      <c r="AI344" s="126"/>
      <c r="AJ344" s="127"/>
      <c r="AK344" s="126"/>
    </row>
    <row r="345" spans="1:37" ht="21.95" customHeight="1">
      <c r="A345" s="346"/>
      <c r="B345" s="346"/>
      <c r="C345" s="346"/>
      <c r="D345" s="353"/>
      <c r="E345" s="346"/>
      <c r="F345" s="188">
        <v>2</v>
      </c>
      <c r="G345" s="142">
        <v>18.3</v>
      </c>
      <c r="H345" s="143">
        <v>1.66</v>
      </c>
      <c r="I345" s="152">
        <v>4.74</v>
      </c>
      <c r="J345" s="134">
        <v>33.75</v>
      </c>
      <c r="K345" s="152">
        <v>56.32</v>
      </c>
      <c r="L345" s="121">
        <f t="shared" si="73"/>
        <v>0.99075000000000002</v>
      </c>
      <c r="M345" s="123">
        <f t="shared" si="74"/>
        <v>0.99075000000000002</v>
      </c>
      <c r="N345" s="346"/>
      <c r="O345" s="346"/>
      <c r="P345" s="376"/>
      <c r="R345" s="206">
        <v>1</v>
      </c>
      <c r="S345" s="207"/>
      <c r="T345" s="20"/>
      <c r="U345" s="20"/>
      <c r="V345" s="20"/>
      <c r="W345" s="20"/>
      <c r="X345" s="118" t="s">
        <v>515</v>
      </c>
      <c r="Y345" s="30">
        <f t="shared" si="75"/>
        <v>18</v>
      </c>
      <c r="Z345" s="31">
        <f t="shared" si="79"/>
        <v>18.3</v>
      </c>
      <c r="AA345" s="30">
        <f t="shared" si="76"/>
        <v>20</v>
      </c>
      <c r="AB345" s="32">
        <f t="shared" si="77"/>
        <v>0.99</v>
      </c>
      <c r="AC345" s="33">
        <f t="shared" si="80"/>
        <v>0.99075000000000002</v>
      </c>
      <c r="AD345" s="32">
        <f t="shared" si="78"/>
        <v>0.995</v>
      </c>
      <c r="AE345" s="116"/>
      <c r="AF345" s="70"/>
      <c r="AG345" s="191"/>
      <c r="AH345" s="70"/>
      <c r="AI345" s="126"/>
      <c r="AJ345" s="127"/>
      <c r="AK345" s="126"/>
    </row>
    <row r="346" spans="1:37" ht="21.95" customHeight="1">
      <c r="A346" s="346"/>
      <c r="B346" s="346"/>
      <c r="C346" s="346"/>
      <c r="D346" s="353"/>
      <c r="E346" s="346"/>
      <c r="F346" s="188">
        <v>3</v>
      </c>
      <c r="G346" s="142">
        <v>9.15</v>
      </c>
      <c r="H346" s="143">
        <v>0.99</v>
      </c>
      <c r="I346" s="152">
        <v>1.1299999999999999</v>
      </c>
      <c r="J346" s="134">
        <v>16.48</v>
      </c>
      <c r="K346" s="152">
        <v>25.53</v>
      </c>
      <c r="L346" s="121">
        <f t="shared" si="73"/>
        <v>0.93777500000000003</v>
      </c>
      <c r="M346" s="123">
        <f t="shared" si="74"/>
        <v>0.93777500000000003</v>
      </c>
      <c r="N346" s="346"/>
      <c r="O346" s="346"/>
      <c r="P346" s="347"/>
      <c r="R346" s="206"/>
      <c r="S346" s="207"/>
      <c r="T346" s="20"/>
      <c r="U346" s="20"/>
      <c r="V346" s="20"/>
      <c r="W346" s="20"/>
      <c r="X346" s="118" t="s">
        <v>515</v>
      </c>
      <c r="Y346" s="30">
        <f t="shared" si="75"/>
        <v>8</v>
      </c>
      <c r="Z346" s="31">
        <f t="shared" si="79"/>
        <v>9.15</v>
      </c>
      <c r="AA346" s="30">
        <f t="shared" si="76"/>
        <v>10</v>
      </c>
      <c r="AB346" s="32">
        <f t="shared" si="77"/>
        <v>0.92800000000000005</v>
      </c>
      <c r="AC346" s="33">
        <f t="shared" si="80"/>
        <v>0.93777500000000003</v>
      </c>
      <c r="AD346" s="32">
        <f t="shared" si="78"/>
        <v>0.94499999999999995</v>
      </c>
      <c r="AE346" s="116"/>
      <c r="AF346" s="70"/>
      <c r="AG346" s="191"/>
      <c r="AH346" s="70"/>
      <c r="AI346" s="126"/>
      <c r="AJ346" s="127"/>
      <c r="AK346" s="126"/>
    </row>
    <row r="347" spans="1:37" ht="21.95" customHeight="1">
      <c r="A347" s="346">
        <v>146</v>
      </c>
      <c r="B347" s="346" t="s">
        <v>343</v>
      </c>
      <c r="C347" s="346" t="s">
        <v>344</v>
      </c>
      <c r="D347" s="353" t="s">
        <v>345</v>
      </c>
      <c r="E347" s="346" t="s">
        <v>62</v>
      </c>
      <c r="F347" s="188">
        <v>1</v>
      </c>
      <c r="G347" s="142">
        <v>9.14</v>
      </c>
      <c r="H347" s="143">
        <v>0.99</v>
      </c>
      <c r="I347" s="152">
        <v>1.1299999999999999</v>
      </c>
      <c r="J347" s="134">
        <v>16.48</v>
      </c>
      <c r="K347" s="152">
        <v>25.53</v>
      </c>
      <c r="L347" s="121">
        <f t="shared" si="73"/>
        <v>0.93769000000000002</v>
      </c>
      <c r="M347" s="123">
        <f t="shared" si="74"/>
        <v>0.93769000000000002</v>
      </c>
      <c r="N347" s="346" t="s">
        <v>478</v>
      </c>
      <c r="O347" s="346" t="s">
        <v>487</v>
      </c>
      <c r="P347" s="376" t="s">
        <v>524</v>
      </c>
      <c r="R347" s="206"/>
      <c r="S347" s="207"/>
      <c r="T347" s="20"/>
      <c r="U347" s="20"/>
      <c r="V347" s="20"/>
      <c r="W347" s="20"/>
      <c r="X347" s="118" t="s">
        <v>515</v>
      </c>
      <c r="Y347" s="30">
        <f t="shared" si="75"/>
        <v>8</v>
      </c>
      <c r="Z347" s="31">
        <f t="shared" si="79"/>
        <v>9.14</v>
      </c>
      <c r="AA347" s="30">
        <f t="shared" si="76"/>
        <v>10</v>
      </c>
      <c r="AB347" s="32">
        <f t="shared" si="77"/>
        <v>0.92800000000000005</v>
      </c>
      <c r="AC347" s="33">
        <f t="shared" si="80"/>
        <v>0.93769000000000002</v>
      </c>
      <c r="AD347" s="32">
        <f t="shared" si="78"/>
        <v>0.94499999999999995</v>
      </c>
      <c r="AE347" s="116"/>
      <c r="AF347" s="70"/>
      <c r="AG347" s="191"/>
      <c r="AH347" s="70"/>
      <c r="AI347" s="126"/>
      <c r="AJ347" s="127"/>
      <c r="AK347" s="126"/>
    </row>
    <row r="348" spans="1:37" ht="21.95" customHeight="1">
      <c r="A348" s="346"/>
      <c r="B348" s="346"/>
      <c r="C348" s="346"/>
      <c r="D348" s="353"/>
      <c r="E348" s="346"/>
      <c r="F348" s="188">
        <v>2</v>
      </c>
      <c r="G348" s="142">
        <v>18.3</v>
      </c>
      <c r="H348" s="143">
        <v>1.66</v>
      </c>
      <c r="I348" s="152">
        <v>4.74</v>
      </c>
      <c r="J348" s="134">
        <v>33.75</v>
      </c>
      <c r="K348" s="152">
        <v>56.32</v>
      </c>
      <c r="L348" s="121">
        <f t="shared" si="73"/>
        <v>0.99075000000000002</v>
      </c>
      <c r="M348" s="123">
        <f t="shared" si="74"/>
        <v>0.99075000000000002</v>
      </c>
      <c r="N348" s="346"/>
      <c r="O348" s="346"/>
      <c r="P348" s="376"/>
      <c r="R348" s="206">
        <v>1</v>
      </c>
      <c r="S348" s="207"/>
      <c r="T348" s="20"/>
      <c r="U348" s="20"/>
      <c r="V348" s="20"/>
      <c r="W348" s="20"/>
      <c r="X348" s="118" t="s">
        <v>515</v>
      </c>
      <c r="Y348" s="30">
        <f t="shared" si="75"/>
        <v>18</v>
      </c>
      <c r="Z348" s="31">
        <f t="shared" si="79"/>
        <v>18.3</v>
      </c>
      <c r="AA348" s="30">
        <f t="shared" si="76"/>
        <v>20</v>
      </c>
      <c r="AB348" s="32">
        <f t="shared" si="77"/>
        <v>0.99</v>
      </c>
      <c r="AC348" s="33">
        <f t="shared" si="80"/>
        <v>0.99075000000000002</v>
      </c>
      <c r="AD348" s="32">
        <f t="shared" si="78"/>
        <v>0.995</v>
      </c>
      <c r="AE348" s="116"/>
      <c r="AF348" s="70"/>
      <c r="AG348" s="191"/>
      <c r="AH348" s="70"/>
      <c r="AI348" s="126"/>
      <c r="AJ348" s="127"/>
      <c r="AK348" s="126"/>
    </row>
    <row r="349" spans="1:37" ht="21.95" customHeight="1">
      <c r="A349" s="346"/>
      <c r="B349" s="346"/>
      <c r="C349" s="346"/>
      <c r="D349" s="353"/>
      <c r="E349" s="346"/>
      <c r="F349" s="188">
        <v>3</v>
      </c>
      <c r="G349" s="142">
        <v>9.14</v>
      </c>
      <c r="H349" s="143">
        <v>0.99</v>
      </c>
      <c r="I349" s="152">
        <v>1.1299999999999999</v>
      </c>
      <c r="J349" s="134">
        <v>16.48</v>
      </c>
      <c r="K349" s="152">
        <v>25.32</v>
      </c>
      <c r="L349" s="121">
        <f t="shared" si="73"/>
        <v>0.93769000000000002</v>
      </c>
      <c r="M349" s="123">
        <f t="shared" si="74"/>
        <v>0.93769000000000002</v>
      </c>
      <c r="N349" s="346"/>
      <c r="O349" s="346"/>
      <c r="P349" s="347"/>
      <c r="R349" s="206"/>
      <c r="S349" s="207"/>
      <c r="T349" s="20"/>
      <c r="U349" s="20"/>
      <c r="V349" s="20"/>
      <c r="W349" s="20"/>
      <c r="X349" s="118" t="s">
        <v>515</v>
      </c>
      <c r="Y349" s="30">
        <f t="shared" si="75"/>
        <v>8</v>
      </c>
      <c r="Z349" s="31">
        <f t="shared" si="79"/>
        <v>9.14</v>
      </c>
      <c r="AA349" s="30">
        <f t="shared" si="76"/>
        <v>10</v>
      </c>
      <c r="AB349" s="32">
        <f t="shared" si="77"/>
        <v>0.92800000000000005</v>
      </c>
      <c r="AC349" s="33">
        <f t="shared" si="80"/>
        <v>0.93769000000000002</v>
      </c>
      <c r="AD349" s="32">
        <f t="shared" si="78"/>
        <v>0.94499999999999995</v>
      </c>
      <c r="AE349" s="116"/>
      <c r="AF349" s="70"/>
      <c r="AG349" s="191"/>
      <c r="AH349" s="70"/>
      <c r="AI349" s="126"/>
      <c r="AJ349" s="127"/>
      <c r="AK349" s="126"/>
    </row>
    <row r="350" spans="1:37" ht="21.95" customHeight="1">
      <c r="A350" s="345">
        <v>147</v>
      </c>
      <c r="B350" s="345" t="s">
        <v>343</v>
      </c>
      <c r="C350" s="345" t="s">
        <v>346</v>
      </c>
      <c r="D350" s="350" t="s">
        <v>347</v>
      </c>
      <c r="E350" s="345" t="s">
        <v>348</v>
      </c>
      <c r="F350" s="184">
        <v>1</v>
      </c>
      <c r="G350" s="146">
        <v>5.64</v>
      </c>
      <c r="H350" s="147">
        <v>1.01</v>
      </c>
      <c r="I350" s="151">
        <v>1.94</v>
      </c>
      <c r="J350" s="134">
        <v>28.28</v>
      </c>
      <c r="K350" s="152">
        <v>78.16</v>
      </c>
      <c r="L350" s="121">
        <f t="shared" si="73"/>
        <v>0.93270000000000008</v>
      </c>
      <c r="M350" s="123">
        <f t="shared" si="74"/>
        <v>0.93270000000000008</v>
      </c>
      <c r="N350" s="345" t="s">
        <v>478</v>
      </c>
      <c r="O350" s="345" t="s">
        <v>487</v>
      </c>
      <c r="P350" s="387" t="s">
        <v>528</v>
      </c>
      <c r="R350" s="206"/>
      <c r="S350" s="207"/>
      <c r="T350" s="20"/>
      <c r="U350" s="20"/>
      <c r="V350" s="20"/>
      <c r="W350" s="20"/>
      <c r="X350" s="118" t="s">
        <v>515</v>
      </c>
      <c r="Y350" s="30">
        <f t="shared" si="75"/>
        <v>4</v>
      </c>
      <c r="Z350" s="31">
        <f t="shared" si="79"/>
        <v>5.64</v>
      </c>
      <c r="AA350" s="30">
        <f t="shared" si="76"/>
        <v>6</v>
      </c>
      <c r="AB350" s="32">
        <f t="shared" si="77"/>
        <v>0.94499999999999995</v>
      </c>
      <c r="AC350" s="33">
        <f t="shared" si="80"/>
        <v>0.93270000000000008</v>
      </c>
      <c r="AD350" s="32">
        <f t="shared" si="78"/>
        <v>0.93</v>
      </c>
      <c r="AE350" s="116"/>
      <c r="AF350" s="70"/>
      <c r="AG350" s="191"/>
      <c r="AH350" s="70"/>
      <c r="AI350" s="126"/>
      <c r="AJ350" s="127"/>
      <c r="AK350" s="126"/>
    </row>
    <row r="351" spans="1:37" ht="21.95" customHeight="1">
      <c r="A351" s="345"/>
      <c r="B351" s="345"/>
      <c r="C351" s="345"/>
      <c r="D351" s="350"/>
      <c r="E351" s="345"/>
      <c r="F351" s="184">
        <v>2</v>
      </c>
      <c r="G351" s="146">
        <v>27.43</v>
      </c>
      <c r="H351" s="147">
        <v>1.45</v>
      </c>
      <c r="I351" s="151">
        <v>6.47</v>
      </c>
      <c r="J351" s="134">
        <v>17.920000000000002</v>
      </c>
      <c r="K351" s="152">
        <v>82.93</v>
      </c>
      <c r="L351" s="121">
        <f t="shared" si="73"/>
        <v>0.96042499999999997</v>
      </c>
      <c r="M351" s="123">
        <f t="shared" si="74"/>
        <v>0.96042499999999997</v>
      </c>
      <c r="N351" s="345"/>
      <c r="O351" s="345"/>
      <c r="P351" s="388"/>
      <c r="R351" s="206"/>
      <c r="S351" s="207"/>
      <c r="T351" s="20"/>
      <c r="U351" s="20"/>
      <c r="V351" s="20"/>
      <c r="W351" s="20"/>
      <c r="X351" s="118" t="s">
        <v>515</v>
      </c>
      <c r="Y351" s="30">
        <f t="shared" si="75"/>
        <v>26</v>
      </c>
      <c r="Z351" s="31">
        <f t="shared" si="79"/>
        <v>27.43</v>
      </c>
      <c r="AA351" s="30">
        <f t="shared" si="76"/>
        <v>28</v>
      </c>
      <c r="AB351" s="32">
        <f t="shared" si="77"/>
        <v>0.96399999999999997</v>
      </c>
      <c r="AC351" s="33">
        <f t="shared" si="80"/>
        <v>0.96042499999999997</v>
      </c>
      <c r="AD351" s="32">
        <f t="shared" si="78"/>
        <v>0.95899999999999996</v>
      </c>
      <c r="AE351" s="116"/>
      <c r="AF351" s="70"/>
      <c r="AG351" s="191"/>
      <c r="AH351" s="70"/>
      <c r="AI351" s="126"/>
      <c r="AJ351" s="127"/>
      <c r="AK351" s="126"/>
    </row>
    <row r="352" spans="1:37" ht="21.95" customHeight="1">
      <c r="A352" s="345"/>
      <c r="B352" s="345"/>
      <c r="C352" s="345"/>
      <c r="D352" s="350"/>
      <c r="E352" s="345"/>
      <c r="F352" s="184">
        <v>3</v>
      </c>
      <c r="G352" s="146">
        <v>48.77</v>
      </c>
      <c r="H352" s="147">
        <v>0.51</v>
      </c>
      <c r="I352" s="151" t="s">
        <v>14</v>
      </c>
      <c r="J352" s="134">
        <v>9.1</v>
      </c>
      <c r="K352" s="152" t="s">
        <v>14</v>
      </c>
      <c r="L352" s="121">
        <f t="shared" si="73"/>
        <v>0.93834200000000001</v>
      </c>
      <c r="M352" s="123">
        <f t="shared" si="74"/>
        <v>0.93834200000000001</v>
      </c>
      <c r="N352" s="345"/>
      <c r="O352" s="345"/>
      <c r="P352" s="388"/>
      <c r="R352" s="206"/>
      <c r="S352" s="207">
        <v>1</v>
      </c>
      <c r="T352" s="20"/>
      <c r="U352" s="20"/>
      <c r="V352" s="20"/>
      <c r="W352" s="20"/>
      <c r="X352" s="118" t="s">
        <v>515</v>
      </c>
      <c r="Y352" s="30">
        <f t="shared" si="75"/>
        <v>45</v>
      </c>
      <c r="Z352" s="31">
        <f t="shared" si="79"/>
        <v>48.77</v>
      </c>
      <c r="AA352" s="30">
        <f t="shared" si="76"/>
        <v>50</v>
      </c>
      <c r="AB352" s="32">
        <f t="shared" si="77"/>
        <v>0.92100000000000004</v>
      </c>
      <c r="AC352" s="33">
        <f t="shared" si="80"/>
        <v>0.93834200000000001</v>
      </c>
      <c r="AD352" s="32">
        <f t="shared" si="78"/>
        <v>0.94399999999999995</v>
      </c>
      <c r="AE352" s="116"/>
      <c r="AF352" s="70"/>
      <c r="AG352" s="191"/>
      <c r="AH352" s="70"/>
      <c r="AI352" s="126"/>
      <c r="AJ352" s="127"/>
      <c r="AK352" s="126"/>
    </row>
    <row r="353" spans="1:37" ht="21.95" customHeight="1">
      <c r="A353" s="345"/>
      <c r="B353" s="345"/>
      <c r="C353" s="345"/>
      <c r="D353" s="350"/>
      <c r="E353" s="345"/>
      <c r="F353" s="184">
        <v>4</v>
      </c>
      <c r="G353" s="146">
        <v>21.34</v>
      </c>
      <c r="H353" s="147">
        <v>1.5</v>
      </c>
      <c r="I353" s="151">
        <v>5.16</v>
      </c>
      <c r="J353" s="134">
        <v>19.649999999999999</v>
      </c>
      <c r="K353" s="152">
        <v>64.349999999999994</v>
      </c>
      <c r="L353" s="121">
        <f t="shared" si="73"/>
        <v>0.98494999999999999</v>
      </c>
      <c r="M353" s="123">
        <f t="shared" si="74"/>
        <v>0.98494999999999999</v>
      </c>
      <c r="N353" s="345"/>
      <c r="O353" s="345"/>
      <c r="P353" s="389"/>
      <c r="R353" s="206"/>
      <c r="S353" s="207"/>
      <c r="T353" s="20"/>
      <c r="U353" s="20"/>
      <c r="V353" s="20"/>
      <c r="W353" s="20"/>
      <c r="X353" s="118" t="s">
        <v>515</v>
      </c>
      <c r="Y353" s="30">
        <f t="shared" si="75"/>
        <v>20</v>
      </c>
      <c r="Z353" s="31">
        <f t="shared" si="79"/>
        <v>21.34</v>
      </c>
      <c r="AA353" s="30">
        <f t="shared" si="76"/>
        <v>22</v>
      </c>
      <c r="AB353" s="32">
        <f t="shared" si="77"/>
        <v>0.995</v>
      </c>
      <c r="AC353" s="33">
        <f t="shared" si="80"/>
        <v>0.98494999999999999</v>
      </c>
      <c r="AD353" s="32">
        <f t="shared" si="78"/>
        <v>0.98</v>
      </c>
      <c r="AE353" s="116"/>
      <c r="AF353" s="70"/>
      <c r="AG353" s="191"/>
      <c r="AH353" s="70"/>
      <c r="AI353" s="126"/>
      <c r="AJ353" s="127"/>
      <c r="AK353" s="126"/>
    </row>
    <row r="354" spans="1:37" ht="21.95" customHeight="1">
      <c r="A354" s="249">
        <v>148</v>
      </c>
      <c r="B354" s="249" t="s">
        <v>343</v>
      </c>
      <c r="C354" s="249" t="s">
        <v>349</v>
      </c>
      <c r="D354" s="262" t="s">
        <v>350</v>
      </c>
      <c r="E354" s="249" t="s">
        <v>11</v>
      </c>
      <c r="F354" s="249">
        <v>1</v>
      </c>
      <c r="G354" s="150">
        <v>18.3</v>
      </c>
      <c r="H354" s="258">
        <v>1.66</v>
      </c>
      <c r="I354" s="251">
        <v>4.74</v>
      </c>
      <c r="J354" s="252">
        <v>3.75</v>
      </c>
      <c r="K354" s="273">
        <v>56.32</v>
      </c>
      <c r="L354" s="121">
        <f t="shared" si="73"/>
        <v>0.99075000000000002</v>
      </c>
      <c r="M354" s="123">
        <f t="shared" si="74"/>
        <v>0.99075000000000002</v>
      </c>
      <c r="N354" s="249" t="s">
        <v>478</v>
      </c>
      <c r="O354" s="249" t="s">
        <v>487</v>
      </c>
      <c r="P354" s="188" t="str">
        <f t="shared" ref="P354" si="81">IF(H354&lt;L354,"Replace",IF(I354&lt;M354,"Replace","Comply"))</f>
        <v>Comply</v>
      </c>
      <c r="R354" s="206">
        <v>1</v>
      </c>
      <c r="S354" s="207"/>
      <c r="T354" s="20"/>
      <c r="U354" s="20"/>
      <c r="V354" s="20"/>
      <c r="W354" s="20"/>
      <c r="X354" s="118" t="s">
        <v>515</v>
      </c>
      <c r="Y354" s="30">
        <f t="shared" si="75"/>
        <v>18</v>
      </c>
      <c r="Z354" s="31">
        <f t="shared" si="79"/>
        <v>18.3</v>
      </c>
      <c r="AA354" s="30">
        <f t="shared" si="76"/>
        <v>20</v>
      </c>
      <c r="AB354" s="32">
        <f t="shared" si="77"/>
        <v>0.99</v>
      </c>
      <c r="AC354" s="33">
        <f t="shared" si="80"/>
        <v>0.99075000000000002</v>
      </c>
      <c r="AD354" s="32">
        <f t="shared" si="78"/>
        <v>0.995</v>
      </c>
      <c r="AE354" s="116"/>
      <c r="AF354" s="70"/>
      <c r="AG354" s="191"/>
      <c r="AH354" s="70"/>
      <c r="AI354" s="126"/>
      <c r="AJ354" s="127"/>
      <c r="AK354" s="126"/>
    </row>
    <row r="355" spans="1:37" ht="21.95" customHeight="1">
      <c r="A355" s="345">
        <v>149</v>
      </c>
      <c r="B355" s="345" t="s">
        <v>343</v>
      </c>
      <c r="C355" s="345" t="s">
        <v>351</v>
      </c>
      <c r="D355" s="350" t="s">
        <v>352</v>
      </c>
      <c r="E355" s="345" t="s">
        <v>62</v>
      </c>
      <c r="F355" s="184">
        <v>1</v>
      </c>
      <c r="G355" s="146">
        <v>10.1</v>
      </c>
      <c r="H355" s="147">
        <v>1.56</v>
      </c>
      <c r="I355" s="148">
        <v>1.2</v>
      </c>
      <c r="J355" s="134">
        <v>21.54</v>
      </c>
      <c r="K355" s="152">
        <v>20</v>
      </c>
      <c r="L355" s="121">
        <f t="shared" si="73"/>
        <v>0.94599999999999995</v>
      </c>
      <c r="M355" s="123">
        <f t="shared" si="74"/>
        <v>0.94599999999999995</v>
      </c>
      <c r="N355" s="345" t="s">
        <v>478</v>
      </c>
      <c r="O355" s="345" t="s">
        <v>487</v>
      </c>
      <c r="P355" s="376" t="s">
        <v>524</v>
      </c>
      <c r="R355" s="206"/>
      <c r="S355" s="207"/>
      <c r="T355" s="20"/>
      <c r="U355" s="20"/>
      <c r="V355" s="20"/>
      <c r="W355" s="20"/>
      <c r="X355" s="118" t="s">
        <v>515</v>
      </c>
      <c r="Y355" s="30">
        <f t="shared" si="75"/>
        <v>10</v>
      </c>
      <c r="Z355" s="31">
        <f t="shared" si="79"/>
        <v>10.1</v>
      </c>
      <c r="AA355" s="30">
        <f t="shared" si="76"/>
        <v>12</v>
      </c>
      <c r="AB355" s="32">
        <f t="shared" si="77"/>
        <v>0.94499999999999995</v>
      </c>
      <c r="AC355" s="33">
        <f t="shared" si="80"/>
        <v>0.94599999999999995</v>
      </c>
      <c r="AD355" s="32">
        <f t="shared" si="78"/>
        <v>0.96499999999999997</v>
      </c>
      <c r="AE355" s="116"/>
      <c r="AF355" s="70"/>
      <c r="AG355" s="191"/>
      <c r="AH355" s="70"/>
      <c r="AI355" s="126"/>
      <c r="AJ355" s="127"/>
      <c r="AK355" s="126"/>
    </row>
    <row r="356" spans="1:37" ht="21.95" customHeight="1">
      <c r="A356" s="345"/>
      <c r="B356" s="345"/>
      <c r="C356" s="345"/>
      <c r="D356" s="350"/>
      <c r="E356" s="345"/>
      <c r="F356" s="184">
        <v>2</v>
      </c>
      <c r="G356" s="146">
        <v>18.3</v>
      </c>
      <c r="H356" s="147">
        <v>1.64</v>
      </c>
      <c r="I356" s="148">
        <v>4.8</v>
      </c>
      <c r="J356" s="134">
        <v>28.87</v>
      </c>
      <c r="K356" s="152">
        <v>56.91</v>
      </c>
      <c r="L356" s="121">
        <f t="shared" si="73"/>
        <v>0.99075000000000002</v>
      </c>
      <c r="M356" s="123">
        <f t="shared" si="74"/>
        <v>0.99075000000000002</v>
      </c>
      <c r="N356" s="345"/>
      <c r="O356" s="345"/>
      <c r="P356" s="376"/>
      <c r="R356" s="206">
        <v>1</v>
      </c>
      <c r="S356" s="207"/>
      <c r="T356" s="20"/>
      <c r="U356" s="20"/>
      <c r="V356" s="20"/>
      <c r="W356" s="20"/>
      <c r="X356" s="118" t="s">
        <v>515</v>
      </c>
      <c r="Y356" s="30">
        <f t="shared" si="75"/>
        <v>18</v>
      </c>
      <c r="Z356" s="31">
        <f t="shared" si="79"/>
        <v>18.3</v>
      </c>
      <c r="AA356" s="30">
        <f t="shared" si="76"/>
        <v>20</v>
      </c>
      <c r="AB356" s="32">
        <f t="shared" si="77"/>
        <v>0.99</v>
      </c>
      <c r="AC356" s="33">
        <f t="shared" si="80"/>
        <v>0.99075000000000002</v>
      </c>
      <c r="AD356" s="32">
        <f t="shared" si="78"/>
        <v>0.995</v>
      </c>
      <c r="AE356" s="116"/>
      <c r="AF356" s="70"/>
      <c r="AG356" s="191"/>
      <c r="AH356" s="70"/>
      <c r="AI356" s="126"/>
      <c r="AJ356" s="127"/>
      <c r="AK356" s="126"/>
    </row>
    <row r="357" spans="1:37" ht="21.95" customHeight="1">
      <c r="A357" s="345"/>
      <c r="B357" s="345"/>
      <c r="C357" s="345"/>
      <c r="D357" s="350"/>
      <c r="E357" s="345"/>
      <c r="F357" s="184">
        <v>3</v>
      </c>
      <c r="G357" s="146">
        <v>10.1</v>
      </c>
      <c r="H357" s="147">
        <v>1.56</v>
      </c>
      <c r="I357" s="148">
        <v>1.2</v>
      </c>
      <c r="J357" s="134">
        <v>21.54</v>
      </c>
      <c r="K357" s="152">
        <v>20</v>
      </c>
      <c r="L357" s="121">
        <f t="shared" si="73"/>
        <v>0.94599999999999995</v>
      </c>
      <c r="M357" s="123">
        <f t="shared" si="74"/>
        <v>0.94599999999999995</v>
      </c>
      <c r="N357" s="345"/>
      <c r="O357" s="345"/>
      <c r="P357" s="347"/>
      <c r="R357" s="206"/>
      <c r="S357" s="207"/>
      <c r="T357" s="20"/>
      <c r="U357" s="20"/>
      <c r="V357" s="20"/>
      <c r="W357" s="20"/>
      <c r="X357" s="118" t="s">
        <v>515</v>
      </c>
      <c r="Y357" s="30">
        <f t="shared" si="75"/>
        <v>10</v>
      </c>
      <c r="Z357" s="31">
        <f t="shared" si="79"/>
        <v>10.1</v>
      </c>
      <c r="AA357" s="30">
        <f t="shared" si="76"/>
        <v>12</v>
      </c>
      <c r="AB357" s="32">
        <f t="shared" si="77"/>
        <v>0.94499999999999995</v>
      </c>
      <c r="AC357" s="33">
        <f t="shared" si="80"/>
        <v>0.94599999999999995</v>
      </c>
      <c r="AD357" s="32">
        <f t="shared" si="78"/>
        <v>0.96499999999999997</v>
      </c>
      <c r="AE357" s="116"/>
      <c r="AF357" s="70"/>
      <c r="AG357" s="191"/>
      <c r="AH357" s="70"/>
      <c r="AI357" s="126"/>
      <c r="AJ357" s="127"/>
      <c r="AK357" s="126"/>
    </row>
    <row r="358" spans="1:37" ht="21.95" customHeight="1">
      <c r="A358" s="345">
        <v>150</v>
      </c>
      <c r="B358" s="345" t="s">
        <v>343</v>
      </c>
      <c r="C358" s="345" t="s">
        <v>353</v>
      </c>
      <c r="D358" s="350" t="s">
        <v>354</v>
      </c>
      <c r="E358" s="345" t="s">
        <v>62</v>
      </c>
      <c r="F358" s="184">
        <v>1</v>
      </c>
      <c r="G358" s="146">
        <v>10.1</v>
      </c>
      <c r="H358" s="147">
        <v>1.56</v>
      </c>
      <c r="I358" s="148">
        <v>1.2</v>
      </c>
      <c r="J358" s="134">
        <v>21.54</v>
      </c>
      <c r="K358" s="152">
        <v>20</v>
      </c>
      <c r="L358" s="121">
        <f t="shared" si="73"/>
        <v>0.94599999999999995</v>
      </c>
      <c r="M358" s="123">
        <f t="shared" si="74"/>
        <v>0.94599999999999995</v>
      </c>
      <c r="N358" s="345" t="s">
        <v>478</v>
      </c>
      <c r="O358" s="345" t="s">
        <v>487</v>
      </c>
      <c r="P358" s="376" t="s">
        <v>524</v>
      </c>
      <c r="R358" s="206"/>
      <c r="S358" s="207"/>
      <c r="T358" s="20"/>
      <c r="U358" s="20"/>
      <c r="V358" s="20"/>
      <c r="W358" s="20"/>
      <c r="X358" s="118" t="s">
        <v>515</v>
      </c>
      <c r="Y358" s="30">
        <f t="shared" si="75"/>
        <v>10</v>
      </c>
      <c r="Z358" s="31">
        <f t="shared" si="79"/>
        <v>10.1</v>
      </c>
      <c r="AA358" s="30">
        <f t="shared" si="76"/>
        <v>12</v>
      </c>
      <c r="AB358" s="32">
        <f t="shared" si="77"/>
        <v>0.94499999999999995</v>
      </c>
      <c r="AC358" s="33">
        <f t="shared" si="80"/>
        <v>0.94599999999999995</v>
      </c>
      <c r="AD358" s="32">
        <f t="shared" si="78"/>
        <v>0.96499999999999997</v>
      </c>
      <c r="AE358" s="116"/>
      <c r="AF358" s="70"/>
      <c r="AG358" s="191"/>
      <c r="AH358" s="70"/>
      <c r="AI358" s="126"/>
      <c r="AJ358" s="127"/>
      <c r="AK358" s="126"/>
    </row>
    <row r="359" spans="1:37" ht="21.95" customHeight="1">
      <c r="A359" s="345"/>
      <c r="B359" s="345"/>
      <c r="C359" s="345"/>
      <c r="D359" s="350"/>
      <c r="E359" s="345"/>
      <c r="F359" s="184">
        <v>2</v>
      </c>
      <c r="G359" s="146">
        <v>18.3</v>
      </c>
      <c r="H359" s="147">
        <v>1.64</v>
      </c>
      <c r="I359" s="148">
        <v>4.8</v>
      </c>
      <c r="J359" s="134">
        <v>28.87</v>
      </c>
      <c r="K359" s="152">
        <v>56.91</v>
      </c>
      <c r="L359" s="121">
        <f t="shared" si="73"/>
        <v>0.99075000000000002</v>
      </c>
      <c r="M359" s="123">
        <f t="shared" si="74"/>
        <v>0.99075000000000002</v>
      </c>
      <c r="N359" s="345"/>
      <c r="O359" s="345"/>
      <c r="P359" s="376"/>
      <c r="R359" s="206">
        <v>1</v>
      </c>
      <c r="S359" s="207"/>
      <c r="T359" s="20"/>
      <c r="U359" s="20"/>
      <c r="V359" s="20"/>
      <c r="W359" s="20"/>
      <c r="X359" s="118" t="s">
        <v>515</v>
      </c>
      <c r="Y359" s="30">
        <f t="shared" si="75"/>
        <v>18</v>
      </c>
      <c r="Z359" s="31">
        <f t="shared" si="79"/>
        <v>18.3</v>
      </c>
      <c r="AA359" s="30">
        <f t="shared" si="76"/>
        <v>20</v>
      </c>
      <c r="AB359" s="32">
        <f t="shared" si="77"/>
        <v>0.99</v>
      </c>
      <c r="AC359" s="33">
        <f t="shared" si="80"/>
        <v>0.99075000000000002</v>
      </c>
      <c r="AD359" s="32">
        <f t="shared" si="78"/>
        <v>0.995</v>
      </c>
      <c r="AE359" s="116"/>
      <c r="AF359" s="70"/>
      <c r="AG359" s="191"/>
      <c r="AH359" s="70"/>
      <c r="AI359" s="126"/>
      <c r="AJ359" s="127"/>
      <c r="AK359" s="126"/>
    </row>
    <row r="360" spans="1:37" ht="21.95" customHeight="1">
      <c r="A360" s="345"/>
      <c r="B360" s="345"/>
      <c r="C360" s="345"/>
      <c r="D360" s="350"/>
      <c r="E360" s="345"/>
      <c r="F360" s="184">
        <v>3</v>
      </c>
      <c r="G360" s="146">
        <v>10.1</v>
      </c>
      <c r="H360" s="147">
        <v>1.56</v>
      </c>
      <c r="I360" s="148">
        <v>1.2</v>
      </c>
      <c r="J360" s="134">
        <v>21.54</v>
      </c>
      <c r="K360" s="152">
        <v>20</v>
      </c>
      <c r="L360" s="121">
        <f t="shared" si="73"/>
        <v>0.94599999999999995</v>
      </c>
      <c r="M360" s="123">
        <f t="shared" si="74"/>
        <v>0.94599999999999995</v>
      </c>
      <c r="N360" s="345"/>
      <c r="O360" s="345"/>
      <c r="P360" s="347"/>
      <c r="R360" s="206"/>
      <c r="S360" s="207"/>
      <c r="T360" s="20"/>
      <c r="U360" s="20"/>
      <c r="V360" s="20"/>
      <c r="W360" s="20"/>
      <c r="X360" s="118" t="s">
        <v>515</v>
      </c>
      <c r="Y360" s="30">
        <f t="shared" si="75"/>
        <v>10</v>
      </c>
      <c r="Z360" s="31">
        <f t="shared" si="79"/>
        <v>10.1</v>
      </c>
      <c r="AA360" s="30">
        <f t="shared" si="76"/>
        <v>12</v>
      </c>
      <c r="AB360" s="32">
        <f t="shared" si="77"/>
        <v>0.94499999999999995</v>
      </c>
      <c r="AC360" s="33">
        <f t="shared" si="80"/>
        <v>0.94599999999999995</v>
      </c>
      <c r="AD360" s="32">
        <f t="shared" si="78"/>
        <v>0.96499999999999997</v>
      </c>
      <c r="AE360" s="116"/>
      <c r="AF360" s="70"/>
      <c r="AG360" s="191"/>
      <c r="AH360" s="70"/>
      <c r="AI360" s="126"/>
      <c r="AJ360" s="127"/>
      <c r="AK360" s="126"/>
    </row>
    <row r="361" spans="1:37" ht="21.95" customHeight="1">
      <c r="A361" s="345">
        <v>151</v>
      </c>
      <c r="B361" s="345" t="s">
        <v>343</v>
      </c>
      <c r="C361" s="345" t="s">
        <v>355</v>
      </c>
      <c r="D361" s="350" t="s">
        <v>356</v>
      </c>
      <c r="E361" s="345" t="s">
        <v>62</v>
      </c>
      <c r="F361" s="184">
        <v>1</v>
      </c>
      <c r="G361" s="146">
        <v>8.85</v>
      </c>
      <c r="H361" s="147">
        <v>1.1200000000000001</v>
      </c>
      <c r="I361" s="151">
        <v>4.1399999999999997</v>
      </c>
      <c r="J361" s="134">
        <v>22.31</v>
      </c>
      <c r="K361" s="152">
        <v>84.67</v>
      </c>
      <c r="L361" s="121">
        <f t="shared" si="73"/>
        <v>0.93522499999999997</v>
      </c>
      <c r="M361" s="123">
        <f t="shared" si="74"/>
        <v>0.93522499999999997</v>
      </c>
      <c r="N361" s="345" t="s">
        <v>478</v>
      </c>
      <c r="O361" s="345" t="s">
        <v>487</v>
      </c>
      <c r="P361" s="376" t="s">
        <v>524</v>
      </c>
      <c r="R361" s="206"/>
      <c r="S361" s="207"/>
      <c r="T361" s="20"/>
      <c r="U361" s="20"/>
      <c r="V361" s="20"/>
      <c r="W361" s="20"/>
      <c r="X361" s="118" t="s">
        <v>515</v>
      </c>
      <c r="Y361" s="30">
        <f t="shared" si="75"/>
        <v>8</v>
      </c>
      <c r="Z361" s="31">
        <f t="shared" si="79"/>
        <v>8.85</v>
      </c>
      <c r="AA361" s="30">
        <f t="shared" si="76"/>
        <v>10</v>
      </c>
      <c r="AB361" s="32">
        <f t="shared" si="77"/>
        <v>0.92800000000000005</v>
      </c>
      <c r="AC361" s="33">
        <f t="shared" si="80"/>
        <v>0.93522499999999997</v>
      </c>
      <c r="AD361" s="32">
        <f t="shared" si="78"/>
        <v>0.94499999999999995</v>
      </c>
      <c r="AE361" s="116"/>
      <c r="AF361" s="70"/>
      <c r="AG361" s="191"/>
      <c r="AH361" s="70"/>
      <c r="AI361" s="126"/>
      <c r="AJ361" s="127"/>
      <c r="AK361" s="126"/>
    </row>
    <row r="362" spans="1:37" ht="21.95" customHeight="1">
      <c r="A362" s="345"/>
      <c r="B362" s="345"/>
      <c r="C362" s="345"/>
      <c r="D362" s="350"/>
      <c r="E362" s="345"/>
      <c r="F362" s="184">
        <v>2</v>
      </c>
      <c r="G362" s="146">
        <v>18.3</v>
      </c>
      <c r="H362" s="147">
        <v>1.66</v>
      </c>
      <c r="I362" s="151">
        <v>4.74</v>
      </c>
      <c r="J362" s="134">
        <v>33.75</v>
      </c>
      <c r="K362" s="152">
        <v>56.32</v>
      </c>
      <c r="L362" s="121">
        <f t="shared" si="73"/>
        <v>0.99075000000000002</v>
      </c>
      <c r="M362" s="123">
        <f t="shared" si="74"/>
        <v>0.99075000000000002</v>
      </c>
      <c r="N362" s="345"/>
      <c r="O362" s="345"/>
      <c r="P362" s="376"/>
      <c r="R362" s="206">
        <v>1</v>
      </c>
      <c r="S362" s="207"/>
      <c r="T362" s="20"/>
      <c r="U362" s="20"/>
      <c r="V362" s="20"/>
      <c r="W362" s="20"/>
      <c r="X362" s="118" t="s">
        <v>515</v>
      </c>
      <c r="Y362" s="30">
        <f t="shared" si="75"/>
        <v>18</v>
      </c>
      <c r="Z362" s="31">
        <f t="shared" si="79"/>
        <v>18.3</v>
      </c>
      <c r="AA362" s="30">
        <f t="shared" si="76"/>
        <v>20</v>
      </c>
      <c r="AB362" s="32">
        <f t="shared" si="77"/>
        <v>0.99</v>
      </c>
      <c r="AC362" s="33">
        <f t="shared" si="80"/>
        <v>0.99075000000000002</v>
      </c>
      <c r="AD362" s="32">
        <f t="shared" si="78"/>
        <v>0.995</v>
      </c>
      <c r="AE362" s="116"/>
      <c r="AF362" s="70"/>
      <c r="AG362" s="191"/>
      <c r="AH362" s="70"/>
      <c r="AI362" s="126"/>
      <c r="AJ362" s="127"/>
      <c r="AK362" s="126"/>
    </row>
    <row r="363" spans="1:37" ht="21.95" customHeight="1">
      <c r="A363" s="345"/>
      <c r="B363" s="345"/>
      <c r="C363" s="345"/>
      <c r="D363" s="350"/>
      <c r="E363" s="345"/>
      <c r="F363" s="184">
        <v>3</v>
      </c>
      <c r="G363" s="146">
        <v>8.85</v>
      </c>
      <c r="H363" s="147">
        <v>1.1200000000000001</v>
      </c>
      <c r="I363" s="151">
        <v>4.1399999999999997</v>
      </c>
      <c r="J363" s="134">
        <v>22.31</v>
      </c>
      <c r="K363" s="152">
        <v>84.67</v>
      </c>
      <c r="L363" s="121">
        <f t="shared" si="73"/>
        <v>0.93522499999999997</v>
      </c>
      <c r="M363" s="123">
        <f t="shared" si="74"/>
        <v>0.93522499999999997</v>
      </c>
      <c r="N363" s="345"/>
      <c r="O363" s="345"/>
      <c r="P363" s="347"/>
      <c r="R363" s="206"/>
      <c r="S363" s="207"/>
      <c r="T363" s="20"/>
      <c r="U363" s="20"/>
      <c r="V363" s="20"/>
      <c r="W363" s="20"/>
      <c r="X363" s="118" t="s">
        <v>515</v>
      </c>
      <c r="Y363" s="30">
        <f t="shared" si="75"/>
        <v>8</v>
      </c>
      <c r="Z363" s="31">
        <f t="shared" si="79"/>
        <v>8.85</v>
      </c>
      <c r="AA363" s="30">
        <f t="shared" si="76"/>
        <v>10</v>
      </c>
      <c r="AB363" s="32">
        <f t="shared" si="77"/>
        <v>0.92800000000000005</v>
      </c>
      <c r="AC363" s="33">
        <f t="shared" si="80"/>
        <v>0.93522499999999997</v>
      </c>
      <c r="AD363" s="32">
        <f t="shared" si="78"/>
        <v>0.94499999999999995</v>
      </c>
      <c r="AE363" s="116"/>
      <c r="AF363" s="70"/>
      <c r="AG363" s="191"/>
      <c r="AH363" s="70"/>
      <c r="AI363" s="126"/>
      <c r="AJ363" s="127"/>
      <c r="AK363" s="126"/>
    </row>
    <row r="364" spans="1:37" ht="21.95" customHeight="1">
      <c r="A364" s="346">
        <v>152</v>
      </c>
      <c r="B364" s="346" t="s">
        <v>343</v>
      </c>
      <c r="C364" s="346" t="s">
        <v>357</v>
      </c>
      <c r="D364" s="353" t="s">
        <v>358</v>
      </c>
      <c r="E364" s="353" t="s">
        <v>474</v>
      </c>
      <c r="F364" s="188">
        <v>1</v>
      </c>
      <c r="G364" s="140">
        <v>40</v>
      </c>
      <c r="H364" s="143">
        <v>0.91</v>
      </c>
      <c r="I364" s="152">
        <v>1.51</v>
      </c>
      <c r="J364" s="134">
        <v>30.28</v>
      </c>
      <c r="K364" s="152">
        <v>29.47</v>
      </c>
      <c r="L364" s="121">
        <f t="shared" si="73"/>
        <v>0.90200000000000002</v>
      </c>
      <c r="M364" s="123">
        <f t="shared" si="74"/>
        <v>0.90200000000000002</v>
      </c>
      <c r="N364" s="346" t="s">
        <v>478</v>
      </c>
      <c r="O364" s="346" t="s">
        <v>487</v>
      </c>
      <c r="P364" s="390" t="s">
        <v>524</v>
      </c>
      <c r="R364" s="206"/>
      <c r="S364" s="207"/>
      <c r="T364" s="20"/>
      <c r="U364" s="20"/>
      <c r="V364" s="20"/>
      <c r="W364" s="20"/>
      <c r="X364" s="118" t="s">
        <v>517</v>
      </c>
      <c r="Y364" s="30">
        <f t="shared" si="75"/>
        <v>40</v>
      </c>
      <c r="Z364" s="31">
        <f t="shared" si="79"/>
        <v>40</v>
      </c>
      <c r="AA364" s="30">
        <f t="shared" si="76"/>
        <v>45</v>
      </c>
      <c r="AB364" s="32">
        <f t="shared" si="77"/>
        <v>0.90200000000000002</v>
      </c>
      <c r="AC364" s="33">
        <f t="shared" si="80"/>
        <v>0.90200000000000002</v>
      </c>
      <c r="AD364" s="32">
        <f t="shared" si="78"/>
        <v>0.92100000000000004</v>
      </c>
      <c r="AE364" s="116"/>
      <c r="AF364" s="70"/>
      <c r="AG364" s="191"/>
      <c r="AH364" s="70"/>
      <c r="AI364" s="126"/>
      <c r="AJ364" s="127"/>
      <c r="AK364" s="126"/>
    </row>
    <row r="365" spans="1:37" ht="21.95" customHeight="1">
      <c r="A365" s="346"/>
      <c r="B365" s="346"/>
      <c r="C365" s="346"/>
      <c r="D365" s="353"/>
      <c r="E365" s="353"/>
      <c r="F365" s="188">
        <v>2</v>
      </c>
      <c r="G365" s="142">
        <v>40</v>
      </c>
      <c r="H365" s="143">
        <v>0.91</v>
      </c>
      <c r="I365" s="152">
        <v>1.72</v>
      </c>
      <c r="J365" s="134">
        <v>30.28</v>
      </c>
      <c r="K365" s="152">
        <v>36.81</v>
      </c>
      <c r="L365" s="121">
        <f t="shared" si="73"/>
        <v>0.90200000000000002</v>
      </c>
      <c r="M365" s="123">
        <f t="shared" si="74"/>
        <v>0.90200000000000002</v>
      </c>
      <c r="N365" s="346"/>
      <c r="O365" s="346"/>
      <c r="P365" s="391"/>
      <c r="R365" s="206"/>
      <c r="S365" s="207"/>
      <c r="T365" s="20"/>
      <c r="U365" s="20"/>
      <c r="V365" s="20"/>
      <c r="W365" s="20"/>
      <c r="X365" s="118" t="s">
        <v>517</v>
      </c>
      <c r="Y365" s="30">
        <f t="shared" si="75"/>
        <v>40</v>
      </c>
      <c r="Z365" s="31">
        <f t="shared" si="79"/>
        <v>40</v>
      </c>
      <c r="AA365" s="30">
        <f t="shared" si="76"/>
        <v>45</v>
      </c>
      <c r="AB365" s="32">
        <f t="shared" si="77"/>
        <v>0.90200000000000002</v>
      </c>
      <c r="AC365" s="33">
        <f t="shared" si="80"/>
        <v>0.90200000000000002</v>
      </c>
      <c r="AD365" s="32">
        <f t="shared" si="78"/>
        <v>0.92100000000000004</v>
      </c>
      <c r="AE365" s="116"/>
      <c r="AF365" s="70"/>
      <c r="AG365" s="191"/>
      <c r="AH365" s="70"/>
      <c r="AI365" s="126"/>
      <c r="AJ365" s="127"/>
      <c r="AK365" s="126"/>
    </row>
    <row r="366" spans="1:37" ht="21.95" customHeight="1">
      <c r="A366" s="346"/>
      <c r="B366" s="346"/>
      <c r="C366" s="346"/>
      <c r="D366" s="353"/>
      <c r="E366" s="353"/>
      <c r="F366" s="188">
        <v>3</v>
      </c>
      <c r="G366" s="142">
        <v>40</v>
      </c>
      <c r="H366" s="143">
        <v>1.1200000000000001</v>
      </c>
      <c r="I366" s="152">
        <v>1.82</v>
      </c>
      <c r="J366" s="134">
        <v>35.49</v>
      </c>
      <c r="K366" s="152">
        <v>37.61</v>
      </c>
      <c r="L366" s="121">
        <f t="shared" si="73"/>
        <v>0.90200000000000002</v>
      </c>
      <c r="M366" s="123">
        <f t="shared" si="74"/>
        <v>0.90200000000000002</v>
      </c>
      <c r="N366" s="346"/>
      <c r="O366" s="346"/>
      <c r="P366" s="391"/>
      <c r="R366" s="206"/>
      <c r="S366" s="207"/>
      <c r="T366" s="20"/>
      <c r="U366" s="20"/>
      <c r="V366" s="20"/>
      <c r="W366" s="20"/>
      <c r="X366" s="118" t="s">
        <v>517</v>
      </c>
      <c r="Y366" s="30">
        <f t="shared" si="75"/>
        <v>40</v>
      </c>
      <c r="Z366" s="31">
        <f t="shared" si="79"/>
        <v>40</v>
      </c>
      <c r="AA366" s="30">
        <f t="shared" si="76"/>
        <v>45</v>
      </c>
      <c r="AB366" s="32">
        <f t="shared" si="77"/>
        <v>0.90200000000000002</v>
      </c>
      <c r="AC366" s="33">
        <f t="shared" si="80"/>
        <v>0.90200000000000002</v>
      </c>
      <c r="AD366" s="32">
        <f t="shared" si="78"/>
        <v>0.92100000000000004</v>
      </c>
      <c r="AE366" s="116"/>
      <c r="AF366" s="70"/>
      <c r="AG366" s="191"/>
      <c r="AH366" s="70"/>
      <c r="AI366" s="126"/>
      <c r="AJ366" s="127"/>
      <c r="AK366" s="126"/>
    </row>
    <row r="367" spans="1:37" ht="21.95" customHeight="1">
      <c r="A367" s="346"/>
      <c r="B367" s="346"/>
      <c r="C367" s="346"/>
      <c r="D367" s="353"/>
      <c r="E367" s="353"/>
      <c r="F367" s="188">
        <v>4</v>
      </c>
      <c r="G367" s="142">
        <v>40</v>
      </c>
      <c r="H367" s="143">
        <v>1.1200000000000001</v>
      </c>
      <c r="I367" s="152">
        <v>1.82</v>
      </c>
      <c r="J367" s="134">
        <v>35.49</v>
      </c>
      <c r="K367" s="152">
        <v>37.61</v>
      </c>
      <c r="L367" s="121">
        <f t="shared" si="73"/>
        <v>0.90200000000000002</v>
      </c>
      <c r="M367" s="123">
        <f t="shared" si="74"/>
        <v>0.90200000000000002</v>
      </c>
      <c r="N367" s="346"/>
      <c r="O367" s="346"/>
      <c r="P367" s="391"/>
      <c r="R367" s="206"/>
      <c r="S367" s="207"/>
      <c r="T367" s="20"/>
      <c r="U367" s="20"/>
      <c r="V367" s="20"/>
      <c r="W367" s="20"/>
      <c r="X367" s="118" t="s">
        <v>517</v>
      </c>
      <c r="Y367" s="30">
        <f t="shared" si="75"/>
        <v>40</v>
      </c>
      <c r="Z367" s="31">
        <f t="shared" si="79"/>
        <v>40</v>
      </c>
      <c r="AA367" s="30">
        <f t="shared" si="76"/>
        <v>45</v>
      </c>
      <c r="AB367" s="32">
        <f t="shared" si="77"/>
        <v>0.90200000000000002</v>
      </c>
      <c r="AC367" s="33">
        <f t="shared" si="80"/>
        <v>0.90200000000000002</v>
      </c>
      <c r="AD367" s="32">
        <f t="shared" si="78"/>
        <v>0.92100000000000004</v>
      </c>
      <c r="AE367" s="116"/>
      <c r="AF367" s="70"/>
      <c r="AG367" s="191"/>
      <c r="AH367" s="70"/>
      <c r="AI367" s="126"/>
      <c r="AJ367" s="127"/>
      <c r="AK367" s="126"/>
    </row>
    <row r="368" spans="1:37" ht="21.95" customHeight="1">
      <c r="A368" s="346"/>
      <c r="B368" s="346"/>
      <c r="C368" s="346"/>
      <c r="D368" s="353"/>
      <c r="E368" s="353"/>
      <c r="F368" s="188">
        <v>5</v>
      </c>
      <c r="G368" s="142">
        <v>40</v>
      </c>
      <c r="H368" s="143">
        <v>1.1200000000000001</v>
      </c>
      <c r="I368" s="152">
        <v>1.82</v>
      </c>
      <c r="J368" s="134">
        <v>35.49</v>
      </c>
      <c r="K368" s="152">
        <v>37.61</v>
      </c>
      <c r="L368" s="121">
        <f t="shared" si="73"/>
        <v>0.90200000000000002</v>
      </c>
      <c r="M368" s="123">
        <f t="shared" si="74"/>
        <v>0.90200000000000002</v>
      </c>
      <c r="N368" s="346"/>
      <c r="O368" s="346"/>
      <c r="P368" s="391"/>
      <c r="R368" s="206">
        <v>1</v>
      </c>
      <c r="S368" s="207"/>
      <c r="T368" s="20"/>
      <c r="U368" s="20"/>
      <c r="V368" s="20"/>
      <c r="W368" s="20"/>
      <c r="X368" s="118" t="s">
        <v>517</v>
      </c>
      <c r="Y368" s="30">
        <f t="shared" si="75"/>
        <v>40</v>
      </c>
      <c r="Z368" s="31">
        <f t="shared" si="79"/>
        <v>40</v>
      </c>
      <c r="AA368" s="30">
        <f t="shared" si="76"/>
        <v>45</v>
      </c>
      <c r="AB368" s="32">
        <f t="shared" si="77"/>
        <v>0.90200000000000002</v>
      </c>
      <c r="AC368" s="33">
        <f t="shared" si="80"/>
        <v>0.90200000000000002</v>
      </c>
      <c r="AD368" s="32">
        <f t="shared" si="78"/>
        <v>0.92100000000000004</v>
      </c>
      <c r="AE368" s="116"/>
      <c r="AF368" s="70"/>
      <c r="AG368" s="191"/>
      <c r="AH368" s="70"/>
      <c r="AI368" s="126"/>
      <c r="AJ368" s="127"/>
      <c r="AK368" s="126"/>
    </row>
    <row r="369" spans="1:37" ht="21.95" customHeight="1">
      <c r="A369" s="346"/>
      <c r="B369" s="346"/>
      <c r="C369" s="346"/>
      <c r="D369" s="353"/>
      <c r="E369" s="353"/>
      <c r="F369" s="188">
        <v>6</v>
      </c>
      <c r="G369" s="142">
        <v>40</v>
      </c>
      <c r="H369" s="143">
        <v>1.1200000000000001</v>
      </c>
      <c r="I369" s="152">
        <v>1.82</v>
      </c>
      <c r="J369" s="134">
        <v>35.49</v>
      </c>
      <c r="K369" s="152">
        <v>37.61</v>
      </c>
      <c r="L369" s="121">
        <f t="shared" si="73"/>
        <v>0.90200000000000002</v>
      </c>
      <c r="M369" s="123">
        <f t="shared" si="74"/>
        <v>0.90200000000000002</v>
      </c>
      <c r="N369" s="346"/>
      <c r="O369" s="346"/>
      <c r="P369" s="391"/>
      <c r="R369" s="206"/>
      <c r="S369" s="207"/>
      <c r="T369" s="20"/>
      <c r="U369" s="20"/>
      <c r="V369" s="20"/>
      <c r="W369" s="20"/>
      <c r="X369" s="118" t="s">
        <v>517</v>
      </c>
      <c r="Y369" s="30">
        <f t="shared" si="75"/>
        <v>40</v>
      </c>
      <c r="Z369" s="31">
        <f t="shared" si="79"/>
        <v>40</v>
      </c>
      <c r="AA369" s="30">
        <f t="shared" si="76"/>
        <v>45</v>
      </c>
      <c r="AB369" s="32">
        <f t="shared" si="77"/>
        <v>0.90200000000000002</v>
      </c>
      <c r="AC369" s="33">
        <f t="shared" si="80"/>
        <v>0.90200000000000002</v>
      </c>
      <c r="AD369" s="32">
        <f t="shared" si="78"/>
        <v>0.92100000000000004</v>
      </c>
      <c r="AE369" s="116"/>
      <c r="AF369" s="70"/>
      <c r="AG369" s="191"/>
      <c r="AH369" s="70"/>
      <c r="AI369" s="126"/>
      <c r="AJ369" s="127"/>
      <c r="AK369" s="126"/>
    </row>
    <row r="370" spans="1:37" ht="21.95" customHeight="1">
      <c r="A370" s="346"/>
      <c r="B370" s="346"/>
      <c r="C370" s="346"/>
      <c r="D370" s="353"/>
      <c r="E370" s="353"/>
      <c r="F370" s="188">
        <v>7</v>
      </c>
      <c r="G370" s="142">
        <v>40</v>
      </c>
      <c r="H370" s="143">
        <v>0.91</v>
      </c>
      <c r="I370" s="152">
        <v>1.72</v>
      </c>
      <c r="J370" s="134">
        <v>30.28</v>
      </c>
      <c r="K370" s="152">
        <v>36.81</v>
      </c>
      <c r="L370" s="121">
        <f t="shared" si="73"/>
        <v>0.90200000000000002</v>
      </c>
      <c r="M370" s="123">
        <f t="shared" si="74"/>
        <v>0.90200000000000002</v>
      </c>
      <c r="N370" s="346"/>
      <c r="O370" s="346"/>
      <c r="P370" s="391"/>
      <c r="R370" s="206"/>
      <c r="S370" s="207"/>
      <c r="T370" s="20"/>
      <c r="U370" s="20"/>
      <c r="V370" s="20"/>
      <c r="W370" s="20"/>
      <c r="X370" s="118" t="s">
        <v>517</v>
      </c>
      <c r="Y370" s="30">
        <f t="shared" si="75"/>
        <v>40</v>
      </c>
      <c r="Z370" s="31">
        <f t="shared" si="79"/>
        <v>40</v>
      </c>
      <c r="AA370" s="30">
        <f t="shared" si="76"/>
        <v>45</v>
      </c>
      <c r="AB370" s="32">
        <f t="shared" si="77"/>
        <v>0.90200000000000002</v>
      </c>
      <c r="AC370" s="33">
        <f t="shared" si="80"/>
        <v>0.90200000000000002</v>
      </c>
      <c r="AD370" s="32">
        <f t="shared" si="78"/>
        <v>0.92100000000000004</v>
      </c>
      <c r="AE370" s="116"/>
      <c r="AF370" s="70"/>
      <c r="AG370" s="191"/>
      <c r="AH370" s="70"/>
      <c r="AI370" s="126"/>
      <c r="AJ370" s="127"/>
      <c r="AK370" s="126"/>
    </row>
    <row r="371" spans="1:37" ht="21.95" customHeight="1">
      <c r="A371" s="346"/>
      <c r="B371" s="346"/>
      <c r="C371" s="346"/>
      <c r="D371" s="353"/>
      <c r="E371" s="353"/>
      <c r="F371" s="188">
        <v>8</v>
      </c>
      <c r="G371" s="142">
        <v>40</v>
      </c>
      <c r="H371" s="143">
        <v>0.91</v>
      </c>
      <c r="I371" s="152">
        <v>1.51</v>
      </c>
      <c r="J371" s="134">
        <v>30.28</v>
      </c>
      <c r="K371" s="152">
        <v>29.47</v>
      </c>
      <c r="L371" s="121">
        <f t="shared" si="73"/>
        <v>0.90200000000000002</v>
      </c>
      <c r="M371" s="123">
        <f t="shared" si="74"/>
        <v>0.90200000000000002</v>
      </c>
      <c r="N371" s="346"/>
      <c r="O371" s="346"/>
      <c r="P371" s="352"/>
      <c r="R371" s="206"/>
      <c r="S371" s="207"/>
      <c r="T371" s="20"/>
      <c r="U371" s="20"/>
      <c r="V371" s="20"/>
      <c r="W371" s="20"/>
      <c r="X371" s="118" t="s">
        <v>517</v>
      </c>
      <c r="Y371" s="30">
        <f t="shared" si="75"/>
        <v>40</v>
      </c>
      <c r="Z371" s="31">
        <f t="shared" si="79"/>
        <v>40</v>
      </c>
      <c r="AA371" s="30">
        <f t="shared" si="76"/>
        <v>45</v>
      </c>
      <c r="AB371" s="32">
        <f t="shared" si="77"/>
        <v>0.90200000000000002</v>
      </c>
      <c r="AC371" s="33">
        <f t="shared" si="80"/>
        <v>0.90200000000000002</v>
      </c>
      <c r="AD371" s="32">
        <f t="shared" si="78"/>
        <v>0.92100000000000004</v>
      </c>
      <c r="AE371" s="116"/>
      <c r="AF371" s="70"/>
      <c r="AG371" s="191"/>
      <c r="AH371" s="70"/>
      <c r="AI371" s="126"/>
      <c r="AJ371" s="127"/>
      <c r="AK371" s="126"/>
    </row>
    <row r="372" spans="1:37" ht="21.95" customHeight="1">
      <c r="A372" s="188"/>
      <c r="B372" s="188"/>
      <c r="C372" s="188"/>
      <c r="D372" s="189"/>
      <c r="E372" s="189"/>
      <c r="F372" s="188"/>
      <c r="G372" s="142"/>
      <c r="H372" s="143"/>
      <c r="I372" s="152"/>
      <c r="J372" s="134"/>
      <c r="K372" s="152"/>
      <c r="L372" s="274"/>
      <c r="M372" s="275"/>
      <c r="N372" s="188"/>
      <c r="O372" s="188"/>
      <c r="P372" s="188"/>
      <c r="R372" s="206"/>
      <c r="S372" s="207"/>
      <c r="T372" s="20"/>
      <c r="U372" s="20"/>
      <c r="V372" s="20"/>
      <c r="W372" s="20"/>
      <c r="X372" s="118" t="s">
        <v>515</v>
      </c>
      <c r="Y372" s="30" t="e">
        <f t="shared" si="75"/>
        <v>#N/A</v>
      </c>
      <c r="Z372" s="31">
        <f t="shared" si="79"/>
        <v>0</v>
      </c>
      <c r="AA372" s="30" t="e">
        <f t="shared" si="76"/>
        <v>#N/A</v>
      </c>
      <c r="AB372" s="32" t="e">
        <f t="shared" si="77"/>
        <v>#N/A</v>
      </c>
      <c r="AC372" s="33" t="e">
        <f t="shared" si="80"/>
        <v>#N/A</v>
      </c>
      <c r="AD372" s="32" t="e">
        <f t="shared" si="78"/>
        <v>#N/A</v>
      </c>
      <c r="AE372" s="116"/>
      <c r="AF372" s="70"/>
      <c r="AG372" s="191"/>
      <c r="AH372" s="70"/>
      <c r="AI372" s="126"/>
      <c r="AJ372" s="127"/>
      <c r="AK372" s="126"/>
    </row>
    <row r="373" spans="1:37" ht="21.95" customHeight="1">
      <c r="A373" s="188"/>
      <c r="B373" s="188"/>
      <c r="C373" s="188"/>
      <c r="D373" s="189"/>
      <c r="E373" s="189"/>
      <c r="F373" s="188"/>
      <c r="G373" s="142"/>
      <c r="H373" s="143"/>
      <c r="I373" s="152"/>
      <c r="J373" s="134"/>
      <c r="K373" s="152"/>
      <c r="L373" s="274"/>
      <c r="M373" s="275"/>
      <c r="N373" s="188"/>
      <c r="O373" s="188"/>
      <c r="P373" s="188"/>
      <c r="R373" s="206"/>
      <c r="S373" s="207"/>
      <c r="T373" s="20"/>
      <c r="U373" s="20"/>
      <c r="V373" s="20"/>
      <c r="W373" s="20"/>
      <c r="X373" s="118" t="s">
        <v>515</v>
      </c>
      <c r="Y373" s="30" t="e">
        <f t="shared" si="75"/>
        <v>#N/A</v>
      </c>
      <c r="Z373" s="31">
        <f t="shared" si="79"/>
        <v>0</v>
      </c>
      <c r="AA373" s="30" t="e">
        <f t="shared" si="76"/>
        <v>#N/A</v>
      </c>
      <c r="AB373" s="32" t="e">
        <f t="shared" si="77"/>
        <v>#N/A</v>
      </c>
      <c r="AC373" s="33" t="e">
        <f t="shared" si="80"/>
        <v>#N/A</v>
      </c>
      <c r="AD373" s="32" t="e">
        <f t="shared" si="78"/>
        <v>#N/A</v>
      </c>
      <c r="AE373" s="116"/>
      <c r="AF373" s="70"/>
      <c r="AG373" s="191"/>
      <c r="AH373" s="70"/>
      <c r="AI373" s="126"/>
      <c r="AJ373" s="127"/>
      <c r="AK373" s="126"/>
    </row>
    <row r="374" spans="1:37" ht="21.95" customHeight="1">
      <c r="A374" s="188"/>
      <c r="B374" s="188"/>
      <c r="C374" s="188"/>
      <c r="D374" s="189"/>
      <c r="E374" s="189"/>
      <c r="F374" s="188"/>
      <c r="G374" s="142"/>
      <c r="H374" s="143"/>
      <c r="I374" s="152"/>
      <c r="J374" s="134"/>
      <c r="K374" s="152"/>
      <c r="L374" s="274"/>
      <c r="M374" s="275"/>
      <c r="N374" s="188"/>
      <c r="O374" s="188"/>
      <c r="P374" s="188"/>
      <c r="R374" s="206"/>
      <c r="S374" s="207"/>
      <c r="T374" s="20"/>
      <c r="U374" s="20"/>
      <c r="V374" s="20"/>
      <c r="W374" s="20"/>
      <c r="X374" s="118" t="s">
        <v>515</v>
      </c>
      <c r="Y374" s="30" t="e">
        <f t="shared" si="75"/>
        <v>#N/A</v>
      </c>
      <c r="Z374" s="31">
        <f t="shared" si="79"/>
        <v>0</v>
      </c>
      <c r="AA374" s="30" t="e">
        <f t="shared" si="76"/>
        <v>#N/A</v>
      </c>
      <c r="AB374" s="32" t="e">
        <f t="shared" si="77"/>
        <v>#N/A</v>
      </c>
      <c r="AC374" s="33" t="e">
        <f t="shared" si="80"/>
        <v>#N/A</v>
      </c>
      <c r="AD374" s="32" t="e">
        <f t="shared" si="78"/>
        <v>#N/A</v>
      </c>
      <c r="AE374" s="116"/>
      <c r="AF374" s="70"/>
      <c r="AG374" s="191"/>
      <c r="AH374" s="70"/>
      <c r="AI374" s="126"/>
      <c r="AJ374" s="127"/>
      <c r="AK374" s="126"/>
    </row>
    <row r="375" spans="1:37" ht="21.95" customHeight="1">
      <c r="A375" s="188"/>
      <c r="B375" s="188"/>
      <c r="C375" s="188"/>
      <c r="D375" s="189"/>
      <c r="E375" s="189"/>
      <c r="F375" s="188"/>
      <c r="G375" s="142"/>
      <c r="H375" s="143"/>
      <c r="I375" s="152"/>
      <c r="J375" s="134"/>
      <c r="K375" s="152"/>
      <c r="L375" s="274"/>
      <c r="M375" s="275"/>
      <c r="N375" s="188"/>
      <c r="O375" s="188"/>
      <c r="P375" s="188"/>
      <c r="R375" s="206"/>
      <c r="S375" s="207"/>
      <c r="T375" s="20"/>
      <c r="U375" s="20"/>
      <c r="V375" s="20"/>
      <c r="W375" s="20"/>
      <c r="X375" s="118" t="s">
        <v>515</v>
      </c>
      <c r="Y375" s="30" t="e">
        <f t="shared" si="75"/>
        <v>#N/A</v>
      </c>
      <c r="Z375" s="31">
        <f t="shared" si="79"/>
        <v>0</v>
      </c>
      <c r="AA375" s="30" t="e">
        <f t="shared" si="76"/>
        <v>#N/A</v>
      </c>
      <c r="AB375" s="32" t="e">
        <f t="shared" si="77"/>
        <v>#N/A</v>
      </c>
      <c r="AC375" s="33" t="e">
        <f t="shared" si="80"/>
        <v>#N/A</v>
      </c>
      <c r="AD375" s="32" t="e">
        <f t="shared" si="78"/>
        <v>#N/A</v>
      </c>
      <c r="AE375" s="116"/>
      <c r="AF375" s="70"/>
      <c r="AG375" s="191"/>
      <c r="AH375" s="70"/>
      <c r="AI375" s="126"/>
      <c r="AJ375" s="127"/>
      <c r="AK375" s="126"/>
    </row>
    <row r="376" spans="1:37" ht="21.95" customHeight="1">
      <c r="A376" s="346">
        <v>153</v>
      </c>
      <c r="B376" s="346" t="s">
        <v>343</v>
      </c>
      <c r="C376" s="346" t="s">
        <v>359</v>
      </c>
      <c r="D376" s="353" t="s">
        <v>360</v>
      </c>
      <c r="E376" s="353" t="s">
        <v>474</v>
      </c>
      <c r="F376" s="188">
        <v>1</v>
      </c>
      <c r="G376" s="142">
        <v>40</v>
      </c>
      <c r="H376" s="143">
        <v>0.91</v>
      </c>
      <c r="I376" s="152">
        <v>1.51</v>
      </c>
      <c r="J376" s="134">
        <v>30.28</v>
      </c>
      <c r="K376" s="152">
        <v>29.47</v>
      </c>
      <c r="L376" s="121">
        <f t="shared" ref="L376:L391" si="82">AC376</f>
        <v>0.90200000000000002</v>
      </c>
      <c r="M376" s="123">
        <f t="shared" ref="M376:M391" si="83">AC376</f>
        <v>0.90200000000000002</v>
      </c>
      <c r="N376" s="346" t="s">
        <v>478</v>
      </c>
      <c r="O376" s="346" t="s">
        <v>487</v>
      </c>
      <c r="P376" s="390" t="s">
        <v>524</v>
      </c>
      <c r="R376" s="206"/>
      <c r="S376" s="207"/>
      <c r="T376" s="20"/>
      <c r="U376" s="20"/>
      <c r="V376" s="20"/>
      <c r="W376" s="20"/>
      <c r="X376" s="118" t="s">
        <v>517</v>
      </c>
      <c r="Y376" s="30">
        <f t="shared" si="75"/>
        <v>40</v>
      </c>
      <c r="Z376" s="31">
        <f t="shared" si="79"/>
        <v>40</v>
      </c>
      <c r="AA376" s="30">
        <f t="shared" si="76"/>
        <v>45</v>
      </c>
      <c r="AB376" s="32">
        <f t="shared" si="77"/>
        <v>0.90200000000000002</v>
      </c>
      <c r="AC376" s="33">
        <f t="shared" si="80"/>
        <v>0.90200000000000002</v>
      </c>
      <c r="AD376" s="32">
        <f t="shared" si="78"/>
        <v>0.92100000000000004</v>
      </c>
      <c r="AE376" s="116"/>
      <c r="AF376" s="70"/>
      <c r="AG376" s="191"/>
      <c r="AH376" s="70"/>
      <c r="AI376" s="126"/>
      <c r="AJ376" s="127"/>
      <c r="AK376" s="126"/>
    </row>
    <row r="377" spans="1:37" ht="21.95" customHeight="1">
      <c r="A377" s="346"/>
      <c r="B377" s="346"/>
      <c r="C377" s="346"/>
      <c r="D377" s="353"/>
      <c r="E377" s="353"/>
      <c r="F377" s="188">
        <v>2</v>
      </c>
      <c r="G377" s="142">
        <v>40</v>
      </c>
      <c r="H377" s="143">
        <v>0.91</v>
      </c>
      <c r="I377" s="152">
        <v>1.72</v>
      </c>
      <c r="J377" s="134">
        <v>30.28</v>
      </c>
      <c r="K377" s="152">
        <v>36.81</v>
      </c>
      <c r="L377" s="121">
        <f t="shared" si="82"/>
        <v>0.90200000000000002</v>
      </c>
      <c r="M377" s="123">
        <f t="shared" si="83"/>
        <v>0.90200000000000002</v>
      </c>
      <c r="N377" s="346"/>
      <c r="O377" s="346"/>
      <c r="P377" s="391"/>
      <c r="R377" s="206"/>
      <c r="S377" s="207"/>
      <c r="T377" s="20"/>
      <c r="U377" s="20"/>
      <c r="V377" s="20"/>
      <c r="W377" s="20"/>
      <c r="X377" s="118" t="s">
        <v>517</v>
      </c>
      <c r="Y377" s="30">
        <f t="shared" si="75"/>
        <v>40</v>
      </c>
      <c r="Z377" s="31">
        <f t="shared" si="79"/>
        <v>40</v>
      </c>
      <c r="AA377" s="30">
        <f t="shared" si="76"/>
        <v>45</v>
      </c>
      <c r="AB377" s="32">
        <f t="shared" si="77"/>
        <v>0.90200000000000002</v>
      </c>
      <c r="AC377" s="33">
        <f t="shared" si="80"/>
        <v>0.90200000000000002</v>
      </c>
      <c r="AD377" s="32">
        <f t="shared" si="78"/>
        <v>0.92100000000000004</v>
      </c>
      <c r="AE377" s="116"/>
      <c r="AF377" s="70"/>
      <c r="AG377" s="191"/>
      <c r="AH377" s="70"/>
      <c r="AI377" s="126"/>
      <c r="AJ377" s="127"/>
      <c r="AK377" s="126"/>
    </row>
    <row r="378" spans="1:37" ht="21.95" customHeight="1">
      <c r="A378" s="346"/>
      <c r="B378" s="346"/>
      <c r="C378" s="346"/>
      <c r="D378" s="353"/>
      <c r="E378" s="353"/>
      <c r="F378" s="188">
        <v>3</v>
      </c>
      <c r="G378" s="142">
        <v>40</v>
      </c>
      <c r="H378" s="143">
        <v>1.1200000000000001</v>
      </c>
      <c r="I378" s="152">
        <v>1.82</v>
      </c>
      <c r="J378" s="134">
        <v>35.49</v>
      </c>
      <c r="K378" s="152">
        <v>37.61</v>
      </c>
      <c r="L378" s="121">
        <f t="shared" si="82"/>
        <v>0.90200000000000002</v>
      </c>
      <c r="M378" s="123">
        <f t="shared" si="83"/>
        <v>0.90200000000000002</v>
      </c>
      <c r="N378" s="346"/>
      <c r="O378" s="346"/>
      <c r="P378" s="391"/>
      <c r="R378" s="206"/>
      <c r="S378" s="207"/>
      <c r="T378" s="20"/>
      <c r="U378" s="20"/>
      <c r="V378" s="20"/>
      <c r="W378" s="20"/>
      <c r="X378" s="118" t="s">
        <v>517</v>
      </c>
      <c r="Y378" s="30">
        <f t="shared" si="75"/>
        <v>40</v>
      </c>
      <c r="Z378" s="31">
        <f t="shared" si="79"/>
        <v>40</v>
      </c>
      <c r="AA378" s="30">
        <f t="shared" si="76"/>
        <v>45</v>
      </c>
      <c r="AB378" s="32">
        <f t="shared" si="77"/>
        <v>0.90200000000000002</v>
      </c>
      <c r="AC378" s="33">
        <f t="shared" si="80"/>
        <v>0.90200000000000002</v>
      </c>
      <c r="AD378" s="32">
        <f t="shared" si="78"/>
        <v>0.92100000000000004</v>
      </c>
      <c r="AE378" s="116"/>
      <c r="AF378" s="70"/>
      <c r="AG378" s="191"/>
      <c r="AH378" s="70"/>
      <c r="AI378" s="126"/>
      <c r="AJ378" s="127"/>
      <c r="AK378" s="126"/>
    </row>
    <row r="379" spans="1:37" ht="21.95" customHeight="1">
      <c r="A379" s="346"/>
      <c r="B379" s="346"/>
      <c r="C379" s="346"/>
      <c r="D379" s="353"/>
      <c r="E379" s="353"/>
      <c r="F379" s="188">
        <v>4</v>
      </c>
      <c r="G379" s="142">
        <v>40</v>
      </c>
      <c r="H379" s="143">
        <v>1.1200000000000001</v>
      </c>
      <c r="I379" s="152">
        <v>1.82</v>
      </c>
      <c r="J379" s="134">
        <v>35.49</v>
      </c>
      <c r="K379" s="152">
        <v>37.61</v>
      </c>
      <c r="L379" s="121">
        <f t="shared" si="82"/>
        <v>0.90200000000000002</v>
      </c>
      <c r="M379" s="123">
        <f t="shared" si="83"/>
        <v>0.90200000000000002</v>
      </c>
      <c r="N379" s="346"/>
      <c r="O379" s="346"/>
      <c r="P379" s="391"/>
      <c r="R379" s="206">
        <v>1</v>
      </c>
      <c r="S379" s="207"/>
      <c r="T379" s="20"/>
      <c r="U379" s="20"/>
      <c r="V379" s="20"/>
      <c r="W379" s="20"/>
      <c r="X379" s="118" t="s">
        <v>517</v>
      </c>
      <c r="Y379" s="30">
        <f t="shared" si="75"/>
        <v>40</v>
      </c>
      <c r="Z379" s="31">
        <f t="shared" si="79"/>
        <v>40</v>
      </c>
      <c r="AA379" s="30">
        <f t="shared" si="76"/>
        <v>45</v>
      </c>
      <c r="AB379" s="32">
        <f t="shared" si="77"/>
        <v>0.90200000000000002</v>
      </c>
      <c r="AC379" s="33">
        <f t="shared" si="80"/>
        <v>0.90200000000000002</v>
      </c>
      <c r="AD379" s="32">
        <f t="shared" si="78"/>
        <v>0.92100000000000004</v>
      </c>
      <c r="AE379" s="116"/>
      <c r="AF379" s="70"/>
      <c r="AG379" s="191"/>
      <c r="AH379" s="70"/>
      <c r="AI379" s="126"/>
      <c r="AJ379" s="127"/>
      <c r="AK379" s="126"/>
    </row>
    <row r="380" spans="1:37" ht="21.95" customHeight="1">
      <c r="A380" s="346"/>
      <c r="B380" s="346"/>
      <c r="C380" s="346"/>
      <c r="D380" s="353"/>
      <c r="E380" s="353"/>
      <c r="F380" s="188">
        <v>5</v>
      </c>
      <c r="G380" s="142">
        <v>40</v>
      </c>
      <c r="H380" s="143">
        <v>1.1200000000000001</v>
      </c>
      <c r="I380" s="152">
        <v>1.82</v>
      </c>
      <c r="J380" s="134">
        <v>35.49</v>
      </c>
      <c r="K380" s="152">
        <v>37.61</v>
      </c>
      <c r="L380" s="121">
        <f t="shared" si="82"/>
        <v>0.90200000000000002</v>
      </c>
      <c r="M380" s="123">
        <f t="shared" si="83"/>
        <v>0.90200000000000002</v>
      </c>
      <c r="N380" s="346"/>
      <c r="O380" s="346"/>
      <c r="P380" s="391"/>
      <c r="R380" s="206"/>
      <c r="S380" s="207"/>
      <c r="T380" s="20"/>
      <c r="U380" s="20"/>
      <c r="V380" s="20"/>
      <c r="W380" s="20"/>
      <c r="X380" s="118" t="s">
        <v>517</v>
      </c>
      <c r="Y380" s="30">
        <f t="shared" si="75"/>
        <v>40</v>
      </c>
      <c r="Z380" s="31">
        <f t="shared" si="79"/>
        <v>40</v>
      </c>
      <c r="AA380" s="30">
        <f t="shared" si="76"/>
        <v>45</v>
      </c>
      <c r="AB380" s="32">
        <f t="shared" si="77"/>
        <v>0.90200000000000002</v>
      </c>
      <c r="AC380" s="33">
        <f t="shared" si="80"/>
        <v>0.90200000000000002</v>
      </c>
      <c r="AD380" s="32">
        <f t="shared" si="78"/>
        <v>0.92100000000000004</v>
      </c>
      <c r="AE380" s="116"/>
      <c r="AF380" s="70"/>
      <c r="AG380" s="191"/>
      <c r="AH380" s="70"/>
      <c r="AI380" s="126"/>
      <c r="AJ380" s="127"/>
      <c r="AK380" s="126"/>
    </row>
    <row r="381" spans="1:37" ht="21.95" customHeight="1">
      <c r="A381" s="346"/>
      <c r="B381" s="346"/>
      <c r="C381" s="346"/>
      <c r="D381" s="353"/>
      <c r="E381" s="353"/>
      <c r="F381" s="188">
        <v>6</v>
      </c>
      <c r="G381" s="142">
        <v>40</v>
      </c>
      <c r="H381" s="143">
        <v>1.1200000000000001</v>
      </c>
      <c r="I381" s="152">
        <v>1.82</v>
      </c>
      <c r="J381" s="134">
        <v>35.49</v>
      </c>
      <c r="K381" s="152">
        <v>37.61</v>
      </c>
      <c r="L381" s="121">
        <f t="shared" si="82"/>
        <v>0.90200000000000002</v>
      </c>
      <c r="M381" s="123">
        <f t="shared" si="83"/>
        <v>0.90200000000000002</v>
      </c>
      <c r="N381" s="346"/>
      <c r="O381" s="346"/>
      <c r="P381" s="391"/>
      <c r="R381" s="206"/>
      <c r="S381" s="207"/>
      <c r="T381" s="20"/>
      <c r="U381" s="20"/>
      <c r="V381" s="20"/>
      <c r="W381" s="20"/>
      <c r="X381" s="118" t="s">
        <v>517</v>
      </c>
      <c r="Y381" s="30">
        <f t="shared" si="75"/>
        <v>40</v>
      </c>
      <c r="Z381" s="31">
        <f t="shared" si="79"/>
        <v>40</v>
      </c>
      <c r="AA381" s="30">
        <f t="shared" si="76"/>
        <v>45</v>
      </c>
      <c r="AB381" s="32">
        <f t="shared" si="77"/>
        <v>0.90200000000000002</v>
      </c>
      <c r="AC381" s="33">
        <f t="shared" si="80"/>
        <v>0.90200000000000002</v>
      </c>
      <c r="AD381" s="32">
        <f t="shared" si="78"/>
        <v>0.92100000000000004</v>
      </c>
      <c r="AE381" s="116"/>
      <c r="AF381" s="70"/>
      <c r="AG381" s="191"/>
      <c r="AH381" s="70"/>
      <c r="AI381" s="126"/>
      <c r="AJ381" s="127"/>
      <c r="AK381" s="126"/>
    </row>
    <row r="382" spans="1:37" ht="21.95" customHeight="1">
      <c r="A382" s="346"/>
      <c r="B382" s="346"/>
      <c r="C382" s="346"/>
      <c r="D382" s="353"/>
      <c r="E382" s="353"/>
      <c r="F382" s="188">
        <v>7</v>
      </c>
      <c r="G382" s="142">
        <v>40</v>
      </c>
      <c r="H382" s="143">
        <v>0.91</v>
      </c>
      <c r="I382" s="152">
        <v>1.72</v>
      </c>
      <c r="J382" s="134">
        <v>30.28</v>
      </c>
      <c r="K382" s="152">
        <v>36.81</v>
      </c>
      <c r="L382" s="121">
        <f t="shared" si="82"/>
        <v>0.90200000000000002</v>
      </c>
      <c r="M382" s="123">
        <f t="shared" si="83"/>
        <v>0.90200000000000002</v>
      </c>
      <c r="N382" s="346"/>
      <c r="O382" s="346"/>
      <c r="P382" s="391"/>
      <c r="R382" s="206"/>
      <c r="S382" s="207"/>
      <c r="T382" s="20"/>
      <c r="U382" s="20"/>
      <c r="V382" s="20"/>
      <c r="W382" s="20"/>
      <c r="X382" s="118" t="s">
        <v>517</v>
      </c>
      <c r="Y382" s="30">
        <f t="shared" si="75"/>
        <v>40</v>
      </c>
      <c r="Z382" s="31">
        <f t="shared" si="79"/>
        <v>40</v>
      </c>
      <c r="AA382" s="30">
        <f t="shared" si="76"/>
        <v>45</v>
      </c>
      <c r="AB382" s="32">
        <f t="shared" si="77"/>
        <v>0.90200000000000002</v>
      </c>
      <c r="AC382" s="33">
        <f t="shared" si="80"/>
        <v>0.90200000000000002</v>
      </c>
      <c r="AD382" s="32">
        <f t="shared" si="78"/>
        <v>0.92100000000000004</v>
      </c>
      <c r="AE382" s="116"/>
      <c r="AF382" s="70"/>
      <c r="AG382" s="191"/>
      <c r="AH382" s="70"/>
      <c r="AI382" s="126"/>
      <c r="AJ382" s="127"/>
      <c r="AK382" s="126"/>
    </row>
    <row r="383" spans="1:37" ht="21.95" customHeight="1">
      <c r="A383" s="346"/>
      <c r="B383" s="346"/>
      <c r="C383" s="346"/>
      <c r="D383" s="353"/>
      <c r="E383" s="353"/>
      <c r="F383" s="188">
        <v>8</v>
      </c>
      <c r="G383" s="142">
        <v>40</v>
      </c>
      <c r="H383" s="143">
        <v>0.91</v>
      </c>
      <c r="I383" s="152">
        <v>1.51</v>
      </c>
      <c r="J383" s="134">
        <v>30.28</v>
      </c>
      <c r="K383" s="152">
        <v>29.47</v>
      </c>
      <c r="L383" s="121">
        <f t="shared" si="82"/>
        <v>0.90200000000000002</v>
      </c>
      <c r="M383" s="123">
        <f t="shared" si="83"/>
        <v>0.90200000000000002</v>
      </c>
      <c r="N383" s="346"/>
      <c r="O383" s="346"/>
      <c r="P383" s="352"/>
      <c r="R383" s="206"/>
      <c r="S383" s="207"/>
      <c r="T383" s="20"/>
      <c r="U383" s="20"/>
      <c r="V383" s="20"/>
      <c r="W383" s="20"/>
      <c r="X383" s="118" t="s">
        <v>517</v>
      </c>
      <c r="Y383" s="30">
        <f t="shared" si="75"/>
        <v>40</v>
      </c>
      <c r="Z383" s="31">
        <f t="shared" si="79"/>
        <v>40</v>
      </c>
      <c r="AA383" s="30">
        <f t="shared" si="76"/>
        <v>45</v>
      </c>
      <c r="AB383" s="32">
        <f t="shared" si="77"/>
        <v>0.90200000000000002</v>
      </c>
      <c r="AC383" s="33">
        <f t="shared" si="80"/>
        <v>0.90200000000000002</v>
      </c>
      <c r="AD383" s="32">
        <f t="shared" si="78"/>
        <v>0.92100000000000004</v>
      </c>
      <c r="AE383" s="116"/>
      <c r="AF383" s="70"/>
      <c r="AG383" s="191"/>
      <c r="AH383" s="70"/>
      <c r="AI383" s="126"/>
      <c r="AJ383" s="127"/>
      <c r="AK383" s="126"/>
    </row>
    <row r="384" spans="1:37" ht="21.95" customHeight="1">
      <c r="A384" s="345">
        <v>154</v>
      </c>
      <c r="B384" s="345" t="s">
        <v>343</v>
      </c>
      <c r="C384" s="345" t="s">
        <v>361</v>
      </c>
      <c r="D384" s="350" t="s">
        <v>362</v>
      </c>
      <c r="E384" s="345" t="s">
        <v>54</v>
      </c>
      <c r="F384" s="184">
        <v>1</v>
      </c>
      <c r="G384" s="146">
        <v>7.01</v>
      </c>
      <c r="H384" s="147">
        <v>1.6</v>
      </c>
      <c r="I384" s="151">
        <v>1.72</v>
      </c>
      <c r="J384" s="143">
        <v>31.2</v>
      </c>
      <c r="K384" s="152">
        <v>35.44</v>
      </c>
      <c r="L384" s="121">
        <f t="shared" si="82"/>
        <v>0.92899000000000009</v>
      </c>
      <c r="M384" s="123">
        <f t="shared" si="83"/>
        <v>0.92899000000000009</v>
      </c>
      <c r="N384" s="345" t="s">
        <v>478</v>
      </c>
      <c r="O384" s="345" t="s">
        <v>488</v>
      </c>
      <c r="P384" s="375" t="s">
        <v>524</v>
      </c>
      <c r="R384" s="206">
        <v>1</v>
      </c>
      <c r="S384" s="207"/>
      <c r="T384" s="20"/>
      <c r="U384" s="20"/>
      <c r="V384" s="20"/>
      <c r="W384" s="20"/>
      <c r="X384" s="118" t="s">
        <v>515</v>
      </c>
      <c r="Y384" s="30">
        <f t="shared" si="75"/>
        <v>6</v>
      </c>
      <c r="Z384" s="31">
        <f t="shared" si="79"/>
        <v>7.01</v>
      </c>
      <c r="AA384" s="30">
        <f t="shared" si="76"/>
        <v>8</v>
      </c>
      <c r="AB384" s="32">
        <f t="shared" si="77"/>
        <v>0.93</v>
      </c>
      <c r="AC384" s="33">
        <f t="shared" si="80"/>
        <v>0.92899000000000009</v>
      </c>
      <c r="AD384" s="32">
        <f t="shared" si="78"/>
        <v>0.92800000000000005</v>
      </c>
      <c r="AE384" s="116"/>
      <c r="AF384" s="70"/>
      <c r="AG384" s="191"/>
      <c r="AH384" s="70"/>
      <c r="AI384" s="126"/>
      <c r="AJ384" s="127"/>
      <c r="AK384" s="126"/>
    </row>
    <row r="385" spans="1:37" ht="21.95" customHeight="1">
      <c r="A385" s="345"/>
      <c r="B385" s="345"/>
      <c r="C385" s="345"/>
      <c r="D385" s="350"/>
      <c r="E385" s="345"/>
      <c r="F385" s="184">
        <v>2</v>
      </c>
      <c r="G385" s="146">
        <v>16.21</v>
      </c>
      <c r="H385" s="147">
        <v>1.5</v>
      </c>
      <c r="I385" s="151">
        <v>1.71</v>
      </c>
      <c r="J385" s="143">
        <v>16.39</v>
      </c>
      <c r="K385" s="152">
        <v>21.16</v>
      </c>
      <c r="L385" s="121">
        <f t="shared" si="82"/>
        <v>0.98104999999999998</v>
      </c>
      <c r="M385" s="123">
        <f t="shared" si="83"/>
        <v>0.98104999999999998</v>
      </c>
      <c r="N385" s="345"/>
      <c r="O385" s="345"/>
      <c r="P385" s="376"/>
      <c r="R385" s="206"/>
      <c r="S385" s="207"/>
      <c r="T385" s="20"/>
      <c r="U385" s="20"/>
      <c r="V385" s="20"/>
      <c r="W385" s="20"/>
      <c r="X385" s="118" t="s">
        <v>515</v>
      </c>
      <c r="Y385" s="30">
        <f t="shared" si="75"/>
        <v>16</v>
      </c>
      <c r="Z385" s="31">
        <f t="shared" si="79"/>
        <v>16.21</v>
      </c>
      <c r="AA385" s="30">
        <f t="shared" si="76"/>
        <v>18</v>
      </c>
      <c r="AB385" s="32">
        <f t="shared" si="77"/>
        <v>0.98</v>
      </c>
      <c r="AC385" s="33">
        <f t="shared" si="80"/>
        <v>0.98104999999999998</v>
      </c>
      <c r="AD385" s="32">
        <f t="shared" si="78"/>
        <v>0.99</v>
      </c>
      <c r="AE385" s="116"/>
      <c r="AF385" s="70"/>
      <c r="AG385" s="191"/>
      <c r="AH385" s="70"/>
      <c r="AI385" s="126"/>
      <c r="AJ385" s="127"/>
      <c r="AK385" s="126"/>
    </row>
    <row r="386" spans="1:37" ht="21.95" customHeight="1">
      <c r="A386" s="345"/>
      <c r="B386" s="345"/>
      <c r="C386" s="345"/>
      <c r="D386" s="350"/>
      <c r="E386" s="345"/>
      <c r="F386" s="184">
        <v>3</v>
      </c>
      <c r="G386" s="146">
        <v>7.01</v>
      </c>
      <c r="H386" s="147">
        <v>1.6</v>
      </c>
      <c r="I386" s="151">
        <v>1.72</v>
      </c>
      <c r="J386" s="143">
        <v>31.2</v>
      </c>
      <c r="K386" s="152">
        <v>35.44</v>
      </c>
      <c r="L386" s="121">
        <f t="shared" si="82"/>
        <v>0.92899000000000009</v>
      </c>
      <c r="M386" s="123">
        <f t="shared" si="83"/>
        <v>0.92899000000000009</v>
      </c>
      <c r="N386" s="345"/>
      <c r="O386" s="345"/>
      <c r="P386" s="347"/>
      <c r="R386" s="206"/>
      <c r="S386" s="207"/>
      <c r="T386" s="20"/>
      <c r="U386" s="20"/>
      <c r="V386" s="20"/>
      <c r="W386" s="20"/>
      <c r="X386" s="118" t="s">
        <v>515</v>
      </c>
      <c r="Y386" s="30">
        <f t="shared" si="75"/>
        <v>6</v>
      </c>
      <c r="Z386" s="31">
        <f t="shared" si="79"/>
        <v>7.01</v>
      </c>
      <c r="AA386" s="30">
        <f t="shared" si="76"/>
        <v>8</v>
      </c>
      <c r="AB386" s="32">
        <f t="shared" si="77"/>
        <v>0.93</v>
      </c>
      <c r="AC386" s="33">
        <f t="shared" si="80"/>
        <v>0.92899000000000009</v>
      </c>
      <c r="AD386" s="32">
        <f t="shared" si="78"/>
        <v>0.92800000000000005</v>
      </c>
      <c r="AE386" s="116"/>
      <c r="AF386" s="70"/>
      <c r="AG386" s="191"/>
      <c r="AH386" s="70"/>
      <c r="AI386" s="126"/>
      <c r="AJ386" s="127"/>
      <c r="AK386" s="126"/>
    </row>
    <row r="387" spans="1:37" ht="21.95" customHeight="1">
      <c r="A387" s="184">
        <v>155</v>
      </c>
      <c r="B387" s="184" t="s">
        <v>343</v>
      </c>
      <c r="C387" s="184" t="s">
        <v>363</v>
      </c>
      <c r="D387" s="185" t="s">
        <v>364</v>
      </c>
      <c r="E387" s="184" t="s">
        <v>12</v>
      </c>
      <c r="F387" s="184">
        <v>1</v>
      </c>
      <c r="G387" s="146">
        <v>35</v>
      </c>
      <c r="H387" s="147">
        <v>2.19</v>
      </c>
      <c r="I387" s="151">
        <v>1.38</v>
      </c>
      <c r="J387" s="143">
        <v>40.42</v>
      </c>
      <c r="K387" s="152">
        <v>27.6</v>
      </c>
      <c r="L387" s="121">
        <f t="shared" si="82"/>
        <v>0.93</v>
      </c>
      <c r="M387" s="123">
        <f t="shared" si="83"/>
        <v>0.93</v>
      </c>
      <c r="N387" s="184" t="s">
        <v>478</v>
      </c>
      <c r="O387" s="184" t="s">
        <v>488</v>
      </c>
      <c r="P387" s="188" t="str">
        <f t="shared" ref="P387" si="84">IF(H387&lt;L387,"Replace",IF(I387&lt;M387,"Replace","Comply"))</f>
        <v>Comply</v>
      </c>
      <c r="R387" s="206">
        <v>1</v>
      </c>
      <c r="S387" s="207"/>
      <c r="T387" s="20"/>
      <c r="U387" s="20"/>
      <c r="V387" s="20"/>
      <c r="W387" s="20"/>
      <c r="X387" s="118" t="s">
        <v>515</v>
      </c>
      <c r="Y387" s="30">
        <f t="shared" si="75"/>
        <v>34</v>
      </c>
      <c r="Z387" s="31">
        <f t="shared" si="79"/>
        <v>35</v>
      </c>
      <c r="AA387" s="30">
        <f t="shared" si="76"/>
        <v>36</v>
      </c>
      <c r="AB387" s="32">
        <f t="shared" si="77"/>
        <v>0.93500000000000005</v>
      </c>
      <c r="AC387" s="33">
        <f t="shared" si="80"/>
        <v>0.93</v>
      </c>
      <c r="AD387" s="32">
        <f t="shared" si="78"/>
        <v>0.92500000000000004</v>
      </c>
      <c r="AE387" s="116"/>
      <c r="AF387" s="70"/>
      <c r="AG387" s="191"/>
      <c r="AH387" s="70"/>
      <c r="AI387" s="126"/>
      <c r="AJ387" s="127"/>
      <c r="AK387" s="126"/>
    </row>
    <row r="388" spans="1:37" ht="24.95" customHeight="1">
      <c r="A388" s="347">
        <v>156</v>
      </c>
      <c r="B388" s="347" t="s">
        <v>343</v>
      </c>
      <c r="C388" s="347" t="s">
        <v>475</v>
      </c>
      <c r="D388" s="354" t="s">
        <v>365</v>
      </c>
      <c r="E388" s="347" t="s">
        <v>54</v>
      </c>
      <c r="F388" s="249">
        <v>1</v>
      </c>
      <c r="G388" s="150">
        <v>7.01</v>
      </c>
      <c r="H388" s="258">
        <v>1.6</v>
      </c>
      <c r="I388" s="251">
        <v>1.72</v>
      </c>
      <c r="J388" s="260">
        <v>31.2</v>
      </c>
      <c r="K388" s="273">
        <v>35.44</v>
      </c>
      <c r="L388" s="121">
        <f t="shared" si="82"/>
        <v>0.92899000000000009</v>
      </c>
      <c r="M388" s="123">
        <f t="shared" si="83"/>
        <v>0.92899000000000009</v>
      </c>
      <c r="N388" s="347" t="s">
        <v>478</v>
      </c>
      <c r="O388" s="347" t="s">
        <v>488</v>
      </c>
      <c r="P388" s="375" t="s">
        <v>524</v>
      </c>
      <c r="R388" s="206"/>
      <c r="S388" s="207"/>
      <c r="T388" s="20"/>
      <c r="U388" s="20"/>
      <c r="V388" s="20"/>
      <c r="W388" s="20"/>
      <c r="X388" s="118" t="s">
        <v>515</v>
      </c>
      <c r="Y388" s="30">
        <f t="shared" si="75"/>
        <v>6</v>
      </c>
      <c r="Z388" s="31">
        <f t="shared" si="79"/>
        <v>7.01</v>
      </c>
      <c r="AA388" s="30">
        <f t="shared" si="76"/>
        <v>8</v>
      </c>
      <c r="AB388" s="32">
        <f t="shared" si="77"/>
        <v>0.93</v>
      </c>
      <c r="AC388" s="33">
        <f t="shared" si="80"/>
        <v>0.92899000000000009</v>
      </c>
      <c r="AD388" s="32">
        <f t="shared" si="78"/>
        <v>0.92800000000000005</v>
      </c>
      <c r="AE388" s="116"/>
      <c r="AF388" s="70"/>
      <c r="AG388" s="191"/>
      <c r="AH388" s="70"/>
      <c r="AI388" s="126"/>
      <c r="AJ388" s="127"/>
      <c r="AK388" s="126"/>
    </row>
    <row r="389" spans="1:37" ht="24.95" customHeight="1">
      <c r="A389" s="345"/>
      <c r="B389" s="345"/>
      <c r="C389" s="345"/>
      <c r="D389" s="350"/>
      <c r="E389" s="345"/>
      <c r="F389" s="184">
        <v>2</v>
      </c>
      <c r="G389" s="146">
        <v>16.21</v>
      </c>
      <c r="H389" s="147">
        <v>1.5</v>
      </c>
      <c r="I389" s="151">
        <v>1.71</v>
      </c>
      <c r="J389" s="134">
        <v>16.39</v>
      </c>
      <c r="K389" s="152">
        <v>21.16</v>
      </c>
      <c r="L389" s="121">
        <f t="shared" si="82"/>
        <v>0.98104999999999998</v>
      </c>
      <c r="M389" s="123">
        <f t="shared" si="83"/>
        <v>0.98104999999999998</v>
      </c>
      <c r="N389" s="345"/>
      <c r="O389" s="345"/>
      <c r="P389" s="376"/>
      <c r="R389" s="206">
        <v>1</v>
      </c>
      <c r="S389" s="207"/>
      <c r="T389" s="20"/>
      <c r="U389" s="20"/>
      <c r="V389" s="20"/>
      <c r="W389" s="20"/>
      <c r="X389" s="118" t="s">
        <v>515</v>
      </c>
      <c r="Y389" s="30">
        <f t="shared" si="75"/>
        <v>16</v>
      </c>
      <c r="Z389" s="31">
        <f t="shared" si="79"/>
        <v>16.21</v>
      </c>
      <c r="AA389" s="30">
        <f t="shared" si="76"/>
        <v>18</v>
      </c>
      <c r="AB389" s="32">
        <f t="shared" si="77"/>
        <v>0.98</v>
      </c>
      <c r="AC389" s="33">
        <f t="shared" si="80"/>
        <v>0.98104999999999998</v>
      </c>
      <c r="AD389" s="32">
        <f t="shared" si="78"/>
        <v>0.99</v>
      </c>
      <c r="AE389" s="116"/>
      <c r="AF389" s="70"/>
      <c r="AG389" s="191"/>
      <c r="AH389" s="70"/>
      <c r="AI389" s="126"/>
      <c r="AJ389" s="127"/>
      <c r="AK389" s="126"/>
    </row>
    <row r="390" spans="1:37" ht="24.95" customHeight="1">
      <c r="A390" s="345"/>
      <c r="B390" s="345"/>
      <c r="C390" s="345"/>
      <c r="D390" s="350"/>
      <c r="E390" s="345"/>
      <c r="F390" s="184">
        <v>3</v>
      </c>
      <c r="G390" s="146">
        <v>7.01</v>
      </c>
      <c r="H390" s="147">
        <v>1.6</v>
      </c>
      <c r="I390" s="151">
        <v>1.72</v>
      </c>
      <c r="J390" s="134">
        <v>31.2</v>
      </c>
      <c r="K390" s="152">
        <v>35.44</v>
      </c>
      <c r="L390" s="121">
        <f t="shared" si="82"/>
        <v>0.92899000000000009</v>
      </c>
      <c r="M390" s="123">
        <f t="shared" si="83"/>
        <v>0.92899000000000009</v>
      </c>
      <c r="N390" s="345"/>
      <c r="O390" s="345"/>
      <c r="P390" s="347"/>
      <c r="R390" s="206"/>
      <c r="S390" s="207"/>
      <c r="T390" s="20"/>
      <c r="U390" s="20"/>
      <c r="V390" s="20"/>
      <c r="W390" s="20"/>
      <c r="X390" s="118" t="s">
        <v>515</v>
      </c>
      <c r="Y390" s="30">
        <f t="shared" si="75"/>
        <v>6</v>
      </c>
      <c r="Z390" s="31">
        <f t="shared" si="79"/>
        <v>7.01</v>
      </c>
      <c r="AA390" s="30">
        <f t="shared" si="76"/>
        <v>8</v>
      </c>
      <c r="AB390" s="32">
        <f t="shared" si="77"/>
        <v>0.93</v>
      </c>
      <c r="AC390" s="33">
        <f t="shared" si="80"/>
        <v>0.92899000000000009</v>
      </c>
      <c r="AD390" s="32">
        <f t="shared" si="78"/>
        <v>0.92800000000000005</v>
      </c>
      <c r="AE390" s="116"/>
      <c r="AF390" s="70"/>
      <c r="AG390" s="191"/>
      <c r="AH390" s="70"/>
      <c r="AI390" s="126"/>
      <c r="AJ390" s="127"/>
      <c r="AK390" s="126"/>
    </row>
    <row r="391" spans="1:37" ht="24.95" customHeight="1" thickBot="1">
      <c r="A391" s="184">
        <v>157</v>
      </c>
      <c r="B391" s="184" t="s">
        <v>343</v>
      </c>
      <c r="C391" s="184" t="s">
        <v>366</v>
      </c>
      <c r="D391" s="185" t="s">
        <v>367</v>
      </c>
      <c r="E391" s="184" t="s">
        <v>12</v>
      </c>
      <c r="F391" s="184">
        <v>1</v>
      </c>
      <c r="G391" s="146">
        <v>35</v>
      </c>
      <c r="H391" s="147">
        <v>2.21</v>
      </c>
      <c r="I391" s="151">
        <v>1.57</v>
      </c>
      <c r="J391" s="134">
        <v>36.22</v>
      </c>
      <c r="K391" s="152">
        <v>20.7</v>
      </c>
      <c r="L391" s="121">
        <f t="shared" si="82"/>
        <v>0.93</v>
      </c>
      <c r="M391" s="123">
        <f t="shared" si="83"/>
        <v>0.93</v>
      </c>
      <c r="N391" s="184" t="s">
        <v>478</v>
      </c>
      <c r="O391" s="184" t="s">
        <v>488</v>
      </c>
      <c r="P391" s="188" t="str">
        <f t="shared" ref="P391" si="85">IF(H391&lt;L391,"Replace",IF(I391&lt;M391,"Replace","Comply"))</f>
        <v>Comply</v>
      </c>
      <c r="R391" s="206">
        <v>1</v>
      </c>
      <c r="S391" s="207"/>
      <c r="T391" s="212">
        <f>SUM(R8:R391)</f>
        <v>129</v>
      </c>
      <c r="U391" s="211">
        <f>SUM(S8:S391)</f>
        <v>28</v>
      </c>
      <c r="V391" s="212" t="s">
        <v>478</v>
      </c>
      <c r="W391" s="23"/>
      <c r="X391" s="118" t="s">
        <v>515</v>
      </c>
      <c r="Y391" s="30">
        <f t="shared" si="75"/>
        <v>34</v>
      </c>
      <c r="Z391" s="31">
        <f t="shared" si="79"/>
        <v>35</v>
      </c>
      <c r="AA391" s="30">
        <f t="shared" si="76"/>
        <v>36</v>
      </c>
      <c r="AB391" s="32">
        <f t="shared" si="77"/>
        <v>0.93500000000000005</v>
      </c>
      <c r="AC391" s="33">
        <f t="shared" si="80"/>
        <v>0.93</v>
      </c>
      <c r="AD391" s="32">
        <f t="shared" si="78"/>
        <v>0.92500000000000004</v>
      </c>
      <c r="AE391" s="116"/>
      <c r="AF391" s="70"/>
      <c r="AG391" s="191"/>
      <c r="AH391" s="70"/>
      <c r="AI391" s="126"/>
      <c r="AJ391" s="127"/>
      <c r="AK391" s="126"/>
    </row>
    <row r="392" spans="1:37" ht="24.95" customHeight="1">
      <c r="A392" s="278"/>
      <c r="B392" s="278"/>
      <c r="C392" s="278"/>
      <c r="D392" s="279"/>
      <c r="E392" s="278"/>
      <c r="F392" s="278"/>
      <c r="G392" s="280"/>
      <c r="H392" s="281"/>
      <c r="I392" s="282"/>
      <c r="J392" s="283"/>
      <c r="K392" s="284"/>
      <c r="L392" s="237"/>
      <c r="M392" s="238"/>
      <c r="N392" s="278"/>
      <c r="O392" s="278"/>
      <c r="P392" s="219"/>
      <c r="R392" s="206"/>
      <c r="S392" s="207"/>
      <c r="T392" s="216"/>
      <c r="U392" s="216"/>
      <c r="V392" s="216"/>
      <c r="W392" s="23"/>
      <c r="X392" s="118"/>
      <c r="Y392" s="30"/>
      <c r="Z392" s="31"/>
      <c r="AA392" s="30"/>
      <c r="AB392" s="32"/>
      <c r="AC392" s="33"/>
      <c r="AD392" s="32"/>
      <c r="AE392" s="116"/>
      <c r="AF392" s="70"/>
      <c r="AG392" s="191"/>
      <c r="AH392" s="70"/>
      <c r="AI392" s="126"/>
      <c r="AJ392" s="127"/>
      <c r="AK392" s="126"/>
    </row>
    <row r="393" spans="1:37" ht="24.95" customHeight="1">
      <c r="A393" s="175"/>
      <c r="B393" s="175"/>
      <c r="C393" s="175"/>
      <c r="D393" s="285"/>
      <c r="E393" s="175"/>
      <c r="F393" s="175"/>
      <c r="G393" s="286"/>
      <c r="H393" s="287"/>
      <c r="I393" s="288"/>
      <c r="J393" s="289"/>
      <c r="K393" s="290"/>
      <c r="L393" s="213"/>
      <c r="M393" s="214"/>
      <c r="N393" s="175"/>
      <c r="O393" s="175"/>
      <c r="P393" s="215"/>
      <c r="R393" s="206"/>
      <c r="S393" s="207"/>
      <c r="T393" s="216"/>
      <c r="U393" s="216"/>
      <c r="V393" s="216"/>
      <c r="W393" s="23"/>
      <c r="X393" s="118"/>
      <c r="Y393" s="30"/>
      <c r="Z393" s="31"/>
      <c r="AA393" s="30"/>
      <c r="AB393" s="32"/>
      <c r="AC393" s="33"/>
      <c r="AD393" s="32"/>
      <c r="AE393" s="116"/>
      <c r="AF393" s="70"/>
      <c r="AG393" s="191"/>
      <c r="AH393" s="70"/>
      <c r="AI393" s="126"/>
      <c r="AJ393" s="127"/>
      <c r="AK393" s="126"/>
    </row>
    <row r="394" spans="1:37" ht="24.95" customHeight="1">
      <c r="A394" s="175"/>
      <c r="B394" s="175"/>
      <c r="C394" s="175"/>
      <c r="D394" s="285"/>
      <c r="E394" s="175"/>
      <c r="F394" s="175"/>
      <c r="G394" s="286"/>
      <c r="H394" s="287"/>
      <c r="I394" s="288"/>
      <c r="J394" s="289"/>
      <c r="K394" s="290"/>
      <c r="L394" s="213"/>
      <c r="M394" s="214"/>
      <c r="N394" s="175"/>
      <c r="O394" s="175"/>
      <c r="P394" s="215"/>
      <c r="R394" s="206"/>
      <c r="S394" s="207"/>
      <c r="T394" s="216"/>
      <c r="U394" s="216"/>
      <c r="V394" s="216"/>
      <c r="W394" s="23"/>
      <c r="X394" s="118"/>
      <c r="Y394" s="30"/>
      <c r="Z394" s="31"/>
      <c r="AA394" s="30"/>
      <c r="AB394" s="32"/>
      <c r="AC394" s="33"/>
      <c r="AD394" s="32"/>
      <c r="AE394" s="116"/>
      <c r="AF394" s="70"/>
      <c r="AG394" s="191"/>
      <c r="AH394" s="70"/>
      <c r="AI394" s="126"/>
      <c r="AJ394" s="127"/>
      <c r="AK394" s="126"/>
    </row>
    <row r="395" spans="1:37" ht="24.95" customHeight="1">
      <c r="A395" s="175"/>
      <c r="B395" s="175"/>
      <c r="C395" s="175"/>
      <c r="D395" s="285"/>
      <c r="E395" s="175"/>
      <c r="F395" s="175"/>
      <c r="G395" s="286"/>
      <c r="H395" s="287"/>
      <c r="I395" s="288"/>
      <c r="J395" s="289"/>
      <c r="K395" s="290"/>
      <c r="L395" s="213"/>
      <c r="M395" s="214"/>
      <c r="N395" s="175"/>
      <c r="O395" s="175"/>
      <c r="P395" s="215"/>
      <c r="R395" s="206"/>
      <c r="S395" s="207"/>
      <c r="T395" s="216"/>
      <c r="U395" s="216"/>
      <c r="V395" s="216"/>
      <c r="W395" s="23"/>
      <c r="X395" s="118"/>
      <c r="Y395" s="30"/>
      <c r="Z395" s="31"/>
      <c r="AA395" s="30"/>
      <c r="AB395" s="32"/>
      <c r="AC395" s="33"/>
      <c r="AD395" s="32"/>
      <c r="AE395" s="116"/>
      <c r="AF395" s="70"/>
      <c r="AG395" s="191"/>
      <c r="AH395" s="70"/>
      <c r="AI395" s="126"/>
      <c r="AJ395" s="127"/>
      <c r="AK395" s="126"/>
    </row>
    <row r="396" spans="1:37" ht="24.95" customHeight="1">
      <c r="A396" s="175"/>
      <c r="B396" s="175"/>
      <c r="C396" s="175"/>
      <c r="D396" s="285"/>
      <c r="E396" s="175"/>
      <c r="F396" s="175"/>
      <c r="G396" s="286"/>
      <c r="H396" s="287"/>
      <c r="I396" s="288"/>
      <c r="J396" s="289"/>
      <c r="K396" s="290"/>
      <c r="L396" s="213"/>
      <c r="M396" s="214"/>
      <c r="N396" s="175"/>
      <c r="O396" s="175"/>
      <c r="P396" s="215"/>
      <c r="R396" s="206"/>
      <c r="S396" s="207"/>
      <c r="T396" s="216"/>
      <c r="U396" s="216"/>
      <c r="V396" s="216"/>
      <c r="W396" s="23"/>
      <c r="X396" s="118"/>
      <c r="Y396" s="30"/>
      <c r="Z396" s="31"/>
      <c r="AA396" s="30"/>
      <c r="AB396" s="32"/>
      <c r="AC396" s="33"/>
      <c r="AD396" s="32"/>
      <c r="AE396" s="116"/>
      <c r="AF396" s="70"/>
      <c r="AG396" s="191"/>
      <c r="AH396" s="70"/>
      <c r="AI396" s="126"/>
      <c r="AJ396" s="127"/>
      <c r="AK396" s="126"/>
    </row>
    <row r="397" spans="1:37" ht="24.95" customHeight="1">
      <c r="A397" s="175"/>
      <c r="B397" s="175"/>
      <c r="C397" s="175"/>
      <c r="D397" s="285"/>
      <c r="E397" s="175"/>
      <c r="F397" s="175"/>
      <c r="G397" s="286"/>
      <c r="H397" s="287"/>
      <c r="I397" s="288"/>
      <c r="J397" s="289"/>
      <c r="K397" s="290"/>
      <c r="L397" s="213"/>
      <c r="M397" s="214"/>
      <c r="N397" s="175"/>
      <c r="O397" s="175"/>
      <c r="P397" s="215"/>
      <c r="R397" s="206"/>
      <c r="S397" s="207"/>
      <c r="T397" s="216"/>
      <c r="U397" s="216"/>
      <c r="V397" s="216"/>
      <c r="W397" s="23"/>
      <c r="X397" s="118"/>
      <c r="Y397" s="30"/>
      <c r="Z397" s="31"/>
      <c r="AA397" s="30"/>
      <c r="AB397" s="32"/>
      <c r="AC397" s="33"/>
      <c r="AD397" s="32"/>
      <c r="AE397" s="116"/>
      <c r="AF397" s="70"/>
      <c r="AG397" s="191"/>
      <c r="AH397" s="70"/>
      <c r="AI397" s="126"/>
      <c r="AJ397" s="127"/>
      <c r="AK397" s="126"/>
    </row>
    <row r="398" spans="1:37" ht="24.95" customHeight="1">
      <c r="A398" s="175"/>
      <c r="B398" s="175"/>
      <c r="C398" s="175"/>
      <c r="D398" s="285"/>
      <c r="E398" s="175"/>
      <c r="F398" s="175"/>
      <c r="G398" s="286"/>
      <c r="H398" s="287"/>
      <c r="I398" s="288"/>
      <c r="J398" s="289"/>
      <c r="K398" s="290"/>
      <c r="L398" s="213"/>
      <c r="M398" s="214"/>
      <c r="N398" s="175"/>
      <c r="O398" s="175"/>
      <c r="P398" s="215"/>
      <c r="R398" s="206"/>
      <c r="S398" s="207"/>
      <c r="T398" s="216"/>
      <c r="U398" s="216"/>
      <c r="V398" s="216"/>
      <c r="W398" s="23"/>
      <c r="X398" s="118"/>
      <c r="Y398" s="30"/>
      <c r="Z398" s="31"/>
      <c r="AA398" s="30"/>
      <c r="AB398" s="32"/>
      <c r="AC398" s="33"/>
      <c r="AD398" s="32"/>
      <c r="AE398" s="116"/>
      <c r="AF398" s="70"/>
      <c r="AG398" s="191"/>
      <c r="AH398" s="70"/>
      <c r="AI398" s="126"/>
      <c r="AJ398" s="127"/>
      <c r="AK398" s="126"/>
    </row>
    <row r="399" spans="1:37" ht="24.95" customHeight="1">
      <c r="A399" s="330"/>
      <c r="B399" s="330"/>
      <c r="C399" s="330"/>
      <c r="D399" s="332"/>
      <c r="E399" s="330"/>
      <c r="F399" s="330"/>
      <c r="G399" s="146"/>
      <c r="H399" s="147"/>
      <c r="I399" s="151"/>
      <c r="J399" s="134"/>
      <c r="K399" s="152"/>
      <c r="L399" s="121"/>
      <c r="M399" s="123"/>
      <c r="N399" s="330"/>
      <c r="O399" s="330"/>
      <c r="P399" s="331"/>
      <c r="R399" s="206"/>
      <c r="S399" s="207"/>
      <c r="T399" s="216"/>
      <c r="U399" s="216"/>
      <c r="V399" s="216"/>
      <c r="W399" s="23"/>
      <c r="X399" s="118"/>
      <c r="Y399" s="30"/>
      <c r="Z399" s="31"/>
      <c r="AA399" s="30"/>
      <c r="AB399" s="32"/>
      <c r="AC399" s="33"/>
      <c r="AD399" s="32"/>
      <c r="AE399" s="116"/>
      <c r="AF399" s="70"/>
      <c r="AG399" s="191"/>
      <c r="AH399" s="70"/>
      <c r="AI399" s="126"/>
      <c r="AJ399" s="127"/>
      <c r="AK399" s="126"/>
    </row>
    <row r="400" spans="1:37" ht="24.95" customHeight="1">
      <c r="A400" s="184">
        <v>158</v>
      </c>
      <c r="B400" s="184" t="s">
        <v>368</v>
      </c>
      <c r="C400" s="184" t="s">
        <v>369</v>
      </c>
      <c r="D400" s="185" t="s">
        <v>370</v>
      </c>
      <c r="E400" s="184" t="s">
        <v>11</v>
      </c>
      <c r="F400" s="184">
        <v>1</v>
      </c>
      <c r="G400" s="146">
        <v>14.85</v>
      </c>
      <c r="H400" s="147">
        <v>1.86</v>
      </c>
      <c r="I400" s="151">
        <v>3.3</v>
      </c>
      <c r="J400" s="134">
        <v>21.85</v>
      </c>
      <c r="K400" s="152">
        <v>38.840000000000003</v>
      </c>
      <c r="L400" s="121">
        <f t="shared" ref="L400:L401" si="86">AC400</f>
        <v>0.97655000000000003</v>
      </c>
      <c r="M400" s="123">
        <f t="shared" ref="M400:M401" si="87">AC400</f>
        <v>0.97655000000000003</v>
      </c>
      <c r="N400" s="184" t="s">
        <v>479</v>
      </c>
      <c r="O400" s="184" t="s">
        <v>488</v>
      </c>
      <c r="P400" s="188" t="str">
        <f t="shared" ref="P400:P401" si="88">IF(H400&lt;L400,"Replace",IF(I400&lt;M400,"Replace","Comply"))</f>
        <v>Comply</v>
      </c>
      <c r="R400" s="206">
        <v>1</v>
      </c>
      <c r="S400" s="207"/>
      <c r="T400" s="20"/>
      <c r="U400" s="20"/>
      <c r="V400" s="20"/>
      <c r="W400" s="20"/>
      <c r="X400" s="118" t="s">
        <v>515</v>
      </c>
      <c r="Y400" s="30">
        <f t="shared" ref="Y400:Y458" si="89">LOOKUP(Z400,$AF$3:$BB$3,$AF$3:$BB$3)</f>
        <v>14</v>
      </c>
      <c r="Z400" s="31">
        <f t="shared" ref="Z400:Z460" si="90">G400</f>
        <v>14.85</v>
      </c>
      <c r="AA400" s="30">
        <f t="shared" ref="AA400:AA458" si="91">INDEX($AF$3:$BB$3,MATCH(Y400,$AF$3:$BB$3)+1)</f>
        <v>16</v>
      </c>
      <c r="AB400" s="32">
        <f t="shared" ref="AB400:AB458" si="92">LOOKUP(Y400,$AF$3:$BB$3,$AF$4:$BB$4)</f>
        <v>0.97399999999999998</v>
      </c>
      <c r="AC400" s="33">
        <f t="shared" ref="AC400:AC460" si="93">((Z400-Y400)/(AA400-Y400))*(AD400-AB400)+AB400</f>
        <v>0.97655000000000003</v>
      </c>
      <c r="AD400" s="32">
        <f t="shared" ref="AD400:AD458" si="94">LOOKUP(AA400,$AF$3:$BB$3,$AF$4:$BB$4)</f>
        <v>0.98</v>
      </c>
      <c r="AE400" s="116"/>
      <c r="AF400" s="70"/>
      <c r="AG400" s="191"/>
      <c r="AH400" s="70"/>
      <c r="AI400" s="126"/>
      <c r="AJ400" s="127"/>
      <c r="AK400" s="126"/>
    </row>
    <row r="401" spans="1:37" ht="24.95" customHeight="1">
      <c r="A401" s="184">
        <v>159</v>
      </c>
      <c r="B401" s="184" t="s">
        <v>368</v>
      </c>
      <c r="C401" s="184" t="s">
        <v>371</v>
      </c>
      <c r="D401" s="185" t="s">
        <v>372</v>
      </c>
      <c r="E401" s="184" t="s">
        <v>11</v>
      </c>
      <c r="F401" s="184">
        <v>1</v>
      </c>
      <c r="G401" s="150">
        <v>14.75</v>
      </c>
      <c r="H401" s="147">
        <v>2.4700000000000002</v>
      </c>
      <c r="I401" s="151">
        <v>4.12</v>
      </c>
      <c r="J401" s="134">
        <v>42.98</v>
      </c>
      <c r="K401" s="152">
        <v>58.78</v>
      </c>
      <c r="L401" s="121">
        <f t="shared" si="86"/>
        <v>0.97624999999999995</v>
      </c>
      <c r="M401" s="123">
        <f t="shared" si="87"/>
        <v>0.97624999999999995</v>
      </c>
      <c r="N401" s="184" t="s">
        <v>479</v>
      </c>
      <c r="O401" s="184" t="s">
        <v>488</v>
      </c>
      <c r="P401" s="188" t="str">
        <f t="shared" si="88"/>
        <v>Comply</v>
      </c>
      <c r="R401" s="206">
        <v>1</v>
      </c>
      <c r="S401" s="207"/>
      <c r="T401" s="20"/>
      <c r="U401" s="20"/>
      <c r="V401" s="20"/>
      <c r="W401" s="20"/>
      <c r="X401" s="118" t="s">
        <v>515</v>
      </c>
      <c r="Y401" s="30">
        <f t="shared" si="89"/>
        <v>14</v>
      </c>
      <c r="Z401" s="31">
        <f t="shared" si="90"/>
        <v>14.75</v>
      </c>
      <c r="AA401" s="30">
        <f t="shared" si="91"/>
        <v>16</v>
      </c>
      <c r="AB401" s="32">
        <f t="shared" si="92"/>
        <v>0.97399999999999998</v>
      </c>
      <c r="AC401" s="33">
        <f t="shared" si="93"/>
        <v>0.97624999999999995</v>
      </c>
      <c r="AD401" s="32">
        <f t="shared" si="94"/>
        <v>0.98</v>
      </c>
      <c r="AE401" s="116"/>
      <c r="AF401" s="70"/>
      <c r="AG401" s="191"/>
      <c r="AH401" s="70"/>
      <c r="AI401" s="126"/>
      <c r="AJ401" s="127"/>
      <c r="AK401" s="126"/>
    </row>
    <row r="402" spans="1:37" ht="24.95" customHeight="1">
      <c r="A402" s="346">
        <v>160</v>
      </c>
      <c r="B402" s="346" t="s">
        <v>368</v>
      </c>
      <c r="C402" s="346" t="s">
        <v>373</v>
      </c>
      <c r="D402" s="353" t="s">
        <v>374</v>
      </c>
      <c r="E402" s="353" t="s">
        <v>476</v>
      </c>
      <c r="F402" s="188">
        <v>1</v>
      </c>
      <c r="G402" s="142">
        <v>50</v>
      </c>
      <c r="H402" s="143">
        <v>0.91</v>
      </c>
      <c r="I402" s="152">
        <v>1.29</v>
      </c>
      <c r="J402" s="134">
        <v>21.93</v>
      </c>
      <c r="K402" s="152">
        <v>24.77</v>
      </c>
      <c r="L402" s="121">
        <f t="shared" ref="L402:L466" si="95">AC402</f>
        <v>0.94399999999999995</v>
      </c>
      <c r="M402" s="123">
        <f t="shared" ref="M402:M466" si="96">AC402</f>
        <v>0.94399999999999995</v>
      </c>
      <c r="N402" s="346" t="s">
        <v>479</v>
      </c>
      <c r="O402" s="346" t="s">
        <v>488</v>
      </c>
      <c r="P402" s="387" t="s">
        <v>528</v>
      </c>
      <c r="R402" s="206"/>
      <c r="S402" s="207"/>
      <c r="T402" s="20"/>
      <c r="U402" s="20"/>
      <c r="V402" s="20"/>
      <c r="W402" s="20"/>
      <c r="X402" s="118" t="s">
        <v>517</v>
      </c>
      <c r="Y402" s="30">
        <f t="shared" si="89"/>
        <v>50</v>
      </c>
      <c r="Z402" s="31">
        <f t="shared" si="90"/>
        <v>50</v>
      </c>
      <c r="AA402" s="30">
        <f t="shared" si="91"/>
        <v>150</v>
      </c>
      <c r="AB402" s="32">
        <f t="shared" si="92"/>
        <v>0.94399999999999995</v>
      </c>
      <c r="AC402" s="33">
        <f t="shared" si="93"/>
        <v>0.94399999999999995</v>
      </c>
      <c r="AD402" s="32">
        <f t="shared" si="94"/>
        <v>0.94399999999999995</v>
      </c>
      <c r="AE402" s="116"/>
      <c r="AF402" s="70"/>
      <c r="AG402" s="191"/>
      <c r="AH402" s="70"/>
      <c r="AI402" s="126"/>
      <c r="AJ402" s="127"/>
      <c r="AK402" s="126"/>
    </row>
    <row r="403" spans="1:37" ht="24.95" customHeight="1">
      <c r="A403" s="346"/>
      <c r="B403" s="346"/>
      <c r="C403" s="346"/>
      <c r="D403" s="353"/>
      <c r="E403" s="353"/>
      <c r="F403" s="188">
        <v>2</v>
      </c>
      <c r="G403" s="142">
        <v>50</v>
      </c>
      <c r="H403" s="143">
        <v>0.91</v>
      </c>
      <c r="I403" s="152">
        <v>1.29</v>
      </c>
      <c r="J403" s="134">
        <v>22.92</v>
      </c>
      <c r="K403" s="152">
        <v>24.77</v>
      </c>
      <c r="L403" s="121">
        <f t="shared" si="95"/>
        <v>0.94399999999999995</v>
      </c>
      <c r="M403" s="123">
        <f t="shared" si="96"/>
        <v>0.94399999999999995</v>
      </c>
      <c r="N403" s="346"/>
      <c r="O403" s="346"/>
      <c r="P403" s="388"/>
      <c r="R403" s="206"/>
      <c r="S403" s="207"/>
      <c r="T403" s="20"/>
      <c r="U403" s="20"/>
      <c r="V403" s="20"/>
      <c r="W403" s="20"/>
      <c r="X403" s="118" t="s">
        <v>517</v>
      </c>
      <c r="Y403" s="30">
        <f t="shared" si="89"/>
        <v>50</v>
      </c>
      <c r="Z403" s="31">
        <f t="shared" si="90"/>
        <v>50</v>
      </c>
      <c r="AA403" s="30">
        <f t="shared" si="91"/>
        <v>150</v>
      </c>
      <c r="AB403" s="32">
        <f t="shared" si="92"/>
        <v>0.94399999999999995</v>
      </c>
      <c r="AC403" s="33">
        <f t="shared" si="93"/>
        <v>0.94399999999999995</v>
      </c>
      <c r="AD403" s="32">
        <f t="shared" si="94"/>
        <v>0.94399999999999995</v>
      </c>
      <c r="AE403" s="116"/>
      <c r="AF403" s="70"/>
      <c r="AG403" s="191"/>
      <c r="AH403" s="70"/>
      <c r="AI403" s="126"/>
      <c r="AJ403" s="127"/>
      <c r="AK403" s="126"/>
    </row>
    <row r="404" spans="1:37" ht="24.95" customHeight="1">
      <c r="A404" s="346"/>
      <c r="B404" s="346"/>
      <c r="C404" s="346"/>
      <c r="D404" s="353"/>
      <c r="E404" s="353"/>
      <c r="F404" s="188">
        <v>3</v>
      </c>
      <c r="G404" s="142">
        <v>50</v>
      </c>
      <c r="H404" s="143">
        <v>1.34</v>
      </c>
      <c r="I404" s="152">
        <v>1.68</v>
      </c>
      <c r="J404" s="134">
        <v>29.05</v>
      </c>
      <c r="K404" s="152">
        <v>34.18</v>
      </c>
      <c r="L404" s="121">
        <f t="shared" si="95"/>
        <v>0.94399999999999995</v>
      </c>
      <c r="M404" s="123">
        <f t="shared" si="96"/>
        <v>0.94399999999999995</v>
      </c>
      <c r="N404" s="346"/>
      <c r="O404" s="346"/>
      <c r="P404" s="388"/>
      <c r="R404" s="206"/>
      <c r="S404" s="207"/>
      <c r="T404" s="20"/>
      <c r="U404" s="20"/>
      <c r="V404" s="20"/>
      <c r="W404" s="20"/>
      <c r="X404" s="118" t="s">
        <v>517</v>
      </c>
      <c r="Y404" s="30">
        <f t="shared" si="89"/>
        <v>50</v>
      </c>
      <c r="Z404" s="31">
        <f t="shared" si="90"/>
        <v>50</v>
      </c>
      <c r="AA404" s="30">
        <f t="shared" si="91"/>
        <v>150</v>
      </c>
      <c r="AB404" s="32">
        <f t="shared" si="92"/>
        <v>0.94399999999999995</v>
      </c>
      <c r="AC404" s="33">
        <f t="shared" si="93"/>
        <v>0.94399999999999995</v>
      </c>
      <c r="AD404" s="32">
        <f t="shared" si="94"/>
        <v>0.94399999999999995</v>
      </c>
      <c r="AE404" s="116"/>
      <c r="AF404" s="70"/>
      <c r="AG404" s="191"/>
      <c r="AH404" s="70"/>
      <c r="AI404" s="126"/>
      <c r="AJ404" s="127"/>
      <c r="AK404" s="126"/>
    </row>
    <row r="405" spans="1:37" ht="24.95" customHeight="1">
      <c r="A405" s="346"/>
      <c r="B405" s="346"/>
      <c r="C405" s="346"/>
      <c r="D405" s="353"/>
      <c r="E405" s="353"/>
      <c r="F405" s="188">
        <v>4</v>
      </c>
      <c r="G405" s="142">
        <v>50</v>
      </c>
      <c r="H405" s="143">
        <v>1.04</v>
      </c>
      <c r="I405" s="152">
        <v>1.76</v>
      </c>
      <c r="J405" s="134">
        <v>31.66</v>
      </c>
      <c r="K405" s="152">
        <v>53.29</v>
      </c>
      <c r="L405" s="121">
        <f t="shared" si="95"/>
        <v>0.94399999999999995</v>
      </c>
      <c r="M405" s="123">
        <f t="shared" si="96"/>
        <v>0.94399999999999995</v>
      </c>
      <c r="N405" s="346"/>
      <c r="O405" s="346"/>
      <c r="P405" s="388"/>
      <c r="R405" s="206"/>
      <c r="S405" s="207"/>
      <c r="T405" s="20"/>
      <c r="U405" s="20"/>
      <c r="V405" s="20"/>
      <c r="W405" s="20"/>
      <c r="X405" s="118" t="s">
        <v>517</v>
      </c>
      <c r="Y405" s="30">
        <f t="shared" si="89"/>
        <v>50</v>
      </c>
      <c r="Z405" s="31">
        <f t="shared" si="90"/>
        <v>50</v>
      </c>
      <c r="AA405" s="30">
        <f t="shared" si="91"/>
        <v>150</v>
      </c>
      <c r="AB405" s="32">
        <f t="shared" si="92"/>
        <v>0.94399999999999995</v>
      </c>
      <c r="AC405" s="33">
        <f t="shared" si="93"/>
        <v>0.94399999999999995</v>
      </c>
      <c r="AD405" s="32">
        <f t="shared" si="94"/>
        <v>0.94399999999999995</v>
      </c>
      <c r="AE405" s="116"/>
      <c r="AF405" s="70"/>
      <c r="AG405" s="191"/>
      <c r="AH405" s="70"/>
      <c r="AI405" s="126"/>
      <c r="AJ405" s="127"/>
      <c r="AK405" s="126"/>
    </row>
    <row r="406" spans="1:37" ht="24.95" customHeight="1">
      <c r="A406" s="346"/>
      <c r="B406" s="346"/>
      <c r="C406" s="346"/>
      <c r="D406" s="353"/>
      <c r="E406" s="353"/>
      <c r="F406" s="188">
        <v>5</v>
      </c>
      <c r="G406" s="142">
        <v>100</v>
      </c>
      <c r="H406" s="143">
        <v>1.04</v>
      </c>
      <c r="I406" s="152">
        <v>1.48</v>
      </c>
      <c r="J406" s="134">
        <v>24.32</v>
      </c>
      <c r="K406" s="152">
        <v>27.85</v>
      </c>
      <c r="L406" s="121">
        <f t="shared" si="95"/>
        <v>0.94399999999999995</v>
      </c>
      <c r="M406" s="123">
        <f t="shared" si="96"/>
        <v>0.94399999999999995</v>
      </c>
      <c r="N406" s="346"/>
      <c r="O406" s="346"/>
      <c r="P406" s="388"/>
      <c r="R406" s="206"/>
      <c r="S406" s="207">
        <v>1</v>
      </c>
      <c r="T406" s="20"/>
      <c r="U406" s="20"/>
      <c r="V406" s="20"/>
      <c r="W406" s="20"/>
      <c r="X406" s="118" t="s">
        <v>517</v>
      </c>
      <c r="Y406" s="30">
        <f t="shared" si="89"/>
        <v>50</v>
      </c>
      <c r="Z406" s="31">
        <f t="shared" si="90"/>
        <v>100</v>
      </c>
      <c r="AA406" s="30">
        <f t="shared" si="91"/>
        <v>150</v>
      </c>
      <c r="AB406" s="32">
        <f t="shared" si="92"/>
        <v>0.94399999999999995</v>
      </c>
      <c r="AC406" s="33">
        <f t="shared" si="93"/>
        <v>0.94399999999999995</v>
      </c>
      <c r="AD406" s="32">
        <f t="shared" si="94"/>
        <v>0.94399999999999995</v>
      </c>
      <c r="AE406" s="116"/>
      <c r="AF406" s="70"/>
      <c r="AG406" s="191"/>
      <c r="AH406" s="70"/>
      <c r="AI406" s="126"/>
      <c r="AJ406" s="127"/>
      <c r="AK406" s="126"/>
    </row>
    <row r="407" spans="1:37" ht="24.95" customHeight="1">
      <c r="A407" s="346"/>
      <c r="B407" s="346"/>
      <c r="C407" s="346"/>
      <c r="D407" s="353"/>
      <c r="E407" s="353"/>
      <c r="F407" s="188">
        <v>6</v>
      </c>
      <c r="G407" s="142">
        <v>50</v>
      </c>
      <c r="H407" s="143">
        <v>1.04</v>
      </c>
      <c r="I407" s="152">
        <v>1.76</v>
      </c>
      <c r="J407" s="134">
        <v>31.66</v>
      </c>
      <c r="K407" s="152">
        <v>53.29</v>
      </c>
      <c r="L407" s="121">
        <f t="shared" si="95"/>
        <v>0.94399999999999995</v>
      </c>
      <c r="M407" s="123">
        <f t="shared" si="96"/>
        <v>0.94399999999999995</v>
      </c>
      <c r="N407" s="346"/>
      <c r="O407" s="346"/>
      <c r="P407" s="388"/>
      <c r="R407" s="206"/>
      <c r="S407" s="207"/>
      <c r="T407" s="20"/>
      <c r="U407" s="20"/>
      <c r="V407" s="20"/>
      <c r="W407" s="20"/>
      <c r="X407" s="118" t="s">
        <v>517</v>
      </c>
      <c r="Y407" s="30">
        <f t="shared" si="89"/>
        <v>50</v>
      </c>
      <c r="Z407" s="31">
        <f t="shared" si="90"/>
        <v>50</v>
      </c>
      <c r="AA407" s="30">
        <f t="shared" si="91"/>
        <v>150</v>
      </c>
      <c r="AB407" s="32">
        <f t="shared" si="92"/>
        <v>0.94399999999999995</v>
      </c>
      <c r="AC407" s="33">
        <f t="shared" si="93"/>
        <v>0.94399999999999995</v>
      </c>
      <c r="AD407" s="32">
        <f t="shared" si="94"/>
        <v>0.94399999999999995</v>
      </c>
      <c r="AE407" s="116"/>
      <c r="AF407" s="70"/>
      <c r="AG407" s="191"/>
      <c r="AH407" s="70"/>
      <c r="AI407" s="126"/>
      <c r="AJ407" s="127"/>
      <c r="AK407" s="126"/>
    </row>
    <row r="408" spans="1:37" ht="24.95" customHeight="1">
      <c r="A408" s="346"/>
      <c r="B408" s="346"/>
      <c r="C408" s="346"/>
      <c r="D408" s="353"/>
      <c r="E408" s="353"/>
      <c r="F408" s="188">
        <v>7</v>
      </c>
      <c r="G408" s="142">
        <v>50</v>
      </c>
      <c r="H408" s="143">
        <v>1.34</v>
      </c>
      <c r="I408" s="152">
        <v>1.68</v>
      </c>
      <c r="J408" s="134">
        <v>29.05</v>
      </c>
      <c r="K408" s="152">
        <v>34.18</v>
      </c>
      <c r="L408" s="121">
        <f t="shared" si="95"/>
        <v>0.94399999999999995</v>
      </c>
      <c r="M408" s="123">
        <f t="shared" si="96"/>
        <v>0.94399999999999995</v>
      </c>
      <c r="N408" s="346"/>
      <c r="O408" s="346"/>
      <c r="P408" s="388"/>
      <c r="R408" s="206"/>
      <c r="S408" s="207"/>
      <c r="T408" s="20"/>
      <c r="U408" s="20"/>
      <c r="V408" s="20"/>
      <c r="W408" s="20"/>
      <c r="X408" s="118" t="s">
        <v>517</v>
      </c>
      <c r="Y408" s="30">
        <f t="shared" si="89"/>
        <v>50</v>
      </c>
      <c r="Z408" s="31">
        <f t="shared" si="90"/>
        <v>50</v>
      </c>
      <c r="AA408" s="30">
        <f t="shared" si="91"/>
        <v>150</v>
      </c>
      <c r="AB408" s="32">
        <f t="shared" si="92"/>
        <v>0.94399999999999995</v>
      </c>
      <c r="AC408" s="33">
        <f t="shared" si="93"/>
        <v>0.94399999999999995</v>
      </c>
      <c r="AD408" s="32">
        <f t="shared" si="94"/>
        <v>0.94399999999999995</v>
      </c>
      <c r="AE408" s="116"/>
      <c r="AF408" s="70"/>
      <c r="AG408" s="191"/>
      <c r="AH408" s="70"/>
      <c r="AI408" s="126"/>
      <c r="AJ408" s="127"/>
      <c r="AK408" s="126"/>
    </row>
    <row r="409" spans="1:37" ht="24.95" customHeight="1">
      <c r="A409" s="346"/>
      <c r="B409" s="346"/>
      <c r="C409" s="346"/>
      <c r="D409" s="353"/>
      <c r="E409" s="353"/>
      <c r="F409" s="188">
        <v>8</v>
      </c>
      <c r="G409" s="142">
        <v>50</v>
      </c>
      <c r="H409" s="143">
        <v>0.91</v>
      </c>
      <c r="I409" s="152">
        <v>1.29</v>
      </c>
      <c r="J409" s="134">
        <v>22.92</v>
      </c>
      <c r="K409" s="152">
        <v>24.77</v>
      </c>
      <c r="L409" s="121">
        <f t="shared" si="95"/>
        <v>0.94399999999999995</v>
      </c>
      <c r="M409" s="123">
        <f t="shared" si="96"/>
        <v>0.94399999999999995</v>
      </c>
      <c r="N409" s="346"/>
      <c r="O409" s="346"/>
      <c r="P409" s="388"/>
      <c r="R409" s="206"/>
      <c r="S409" s="207"/>
      <c r="T409" s="20"/>
      <c r="U409" s="20"/>
      <c r="V409" s="20"/>
      <c r="W409" s="20"/>
      <c r="X409" s="118" t="s">
        <v>517</v>
      </c>
      <c r="Y409" s="30">
        <f t="shared" si="89"/>
        <v>50</v>
      </c>
      <c r="Z409" s="31">
        <f t="shared" si="90"/>
        <v>50</v>
      </c>
      <c r="AA409" s="30">
        <f t="shared" si="91"/>
        <v>150</v>
      </c>
      <c r="AB409" s="32">
        <f t="shared" si="92"/>
        <v>0.94399999999999995</v>
      </c>
      <c r="AC409" s="33">
        <f t="shared" si="93"/>
        <v>0.94399999999999995</v>
      </c>
      <c r="AD409" s="32">
        <f t="shared" si="94"/>
        <v>0.94399999999999995</v>
      </c>
      <c r="AE409" s="116"/>
      <c r="AF409" s="70"/>
      <c r="AG409" s="191"/>
      <c r="AH409" s="70"/>
      <c r="AI409" s="126"/>
      <c r="AJ409" s="127"/>
      <c r="AK409" s="126"/>
    </row>
    <row r="410" spans="1:37" ht="24.95" customHeight="1">
      <c r="A410" s="346"/>
      <c r="B410" s="346"/>
      <c r="C410" s="346"/>
      <c r="D410" s="353"/>
      <c r="E410" s="353"/>
      <c r="F410" s="188">
        <v>9</v>
      </c>
      <c r="G410" s="142">
        <v>50</v>
      </c>
      <c r="H410" s="143">
        <v>0.91</v>
      </c>
      <c r="I410" s="152">
        <v>1.29</v>
      </c>
      <c r="J410" s="134">
        <v>21.93</v>
      </c>
      <c r="K410" s="152">
        <v>24.77</v>
      </c>
      <c r="L410" s="121">
        <f t="shared" si="95"/>
        <v>0.94399999999999995</v>
      </c>
      <c r="M410" s="123">
        <f t="shared" si="96"/>
        <v>0.94399999999999995</v>
      </c>
      <c r="N410" s="346"/>
      <c r="O410" s="346"/>
      <c r="P410" s="389"/>
      <c r="R410" s="206"/>
      <c r="S410" s="207"/>
      <c r="T410" s="20"/>
      <c r="U410" s="20"/>
      <c r="V410" s="20"/>
      <c r="W410" s="20"/>
      <c r="X410" s="118" t="s">
        <v>517</v>
      </c>
      <c r="Y410" s="30">
        <f t="shared" si="89"/>
        <v>50</v>
      </c>
      <c r="Z410" s="31">
        <f t="shared" si="90"/>
        <v>50</v>
      </c>
      <c r="AA410" s="30">
        <f t="shared" si="91"/>
        <v>150</v>
      </c>
      <c r="AB410" s="32">
        <f t="shared" si="92"/>
        <v>0.94399999999999995</v>
      </c>
      <c r="AC410" s="33">
        <f t="shared" si="93"/>
        <v>0.94399999999999995</v>
      </c>
      <c r="AD410" s="32">
        <f t="shared" si="94"/>
        <v>0.94399999999999995</v>
      </c>
      <c r="AE410" s="116"/>
      <c r="AF410" s="70"/>
      <c r="AG410" s="191"/>
      <c r="AH410" s="70"/>
      <c r="AI410" s="126"/>
      <c r="AJ410" s="127"/>
      <c r="AK410" s="126"/>
    </row>
    <row r="411" spans="1:37" ht="24.95" customHeight="1">
      <c r="A411" s="184">
        <v>161</v>
      </c>
      <c r="B411" s="184" t="s">
        <v>368</v>
      </c>
      <c r="C411" s="184" t="s">
        <v>375</v>
      </c>
      <c r="D411" s="185" t="s">
        <v>376</v>
      </c>
      <c r="E411" s="184" t="s">
        <v>11</v>
      </c>
      <c r="F411" s="184">
        <v>1</v>
      </c>
      <c r="G411" s="146">
        <v>29.4</v>
      </c>
      <c r="H411" s="147">
        <v>2.0299999999999998</v>
      </c>
      <c r="I411" s="151">
        <v>1.55</v>
      </c>
      <c r="J411" s="134">
        <v>26.07</v>
      </c>
      <c r="K411" s="152">
        <v>17.3</v>
      </c>
      <c r="L411" s="121">
        <f t="shared" si="95"/>
        <v>0.95479999999999998</v>
      </c>
      <c r="M411" s="123">
        <f t="shared" si="96"/>
        <v>0.95479999999999998</v>
      </c>
      <c r="N411" s="184" t="s">
        <v>479</v>
      </c>
      <c r="O411" s="184" t="s">
        <v>488</v>
      </c>
      <c r="P411" s="188" t="str">
        <f t="shared" ref="P411:P412" si="97">IF(H411&lt;L411,"Replace",IF(I411&lt;M411,"Replace","Comply"))</f>
        <v>Comply</v>
      </c>
      <c r="R411" s="206">
        <v>1</v>
      </c>
      <c r="S411" s="207"/>
      <c r="T411" s="20"/>
      <c r="U411" s="20"/>
      <c r="V411" s="20"/>
      <c r="W411" s="20"/>
      <c r="X411" s="118" t="s">
        <v>515</v>
      </c>
      <c r="Y411" s="30">
        <f t="shared" si="89"/>
        <v>28</v>
      </c>
      <c r="Z411" s="31">
        <f t="shared" si="90"/>
        <v>29.4</v>
      </c>
      <c r="AA411" s="30">
        <f t="shared" si="91"/>
        <v>30</v>
      </c>
      <c r="AB411" s="32">
        <f t="shared" si="92"/>
        <v>0.95899999999999996</v>
      </c>
      <c r="AC411" s="33">
        <f t="shared" si="93"/>
        <v>0.95479999999999998</v>
      </c>
      <c r="AD411" s="32">
        <f t="shared" si="94"/>
        <v>0.95299999999999996</v>
      </c>
      <c r="AE411" s="116"/>
      <c r="AF411" s="70"/>
      <c r="AG411" s="191"/>
      <c r="AH411" s="70"/>
      <c r="AI411" s="126"/>
      <c r="AJ411" s="127"/>
      <c r="AK411" s="126"/>
    </row>
    <row r="412" spans="1:37" ht="21.95" customHeight="1">
      <c r="A412" s="184">
        <v>162</v>
      </c>
      <c r="B412" s="184" t="s">
        <v>368</v>
      </c>
      <c r="C412" s="184" t="s">
        <v>377</v>
      </c>
      <c r="D412" s="185" t="s">
        <v>378</v>
      </c>
      <c r="E412" s="184" t="s">
        <v>11</v>
      </c>
      <c r="F412" s="184">
        <v>1</v>
      </c>
      <c r="G412" s="146">
        <v>16.16</v>
      </c>
      <c r="H412" s="147">
        <v>1.75</v>
      </c>
      <c r="I412" s="151">
        <v>3.92</v>
      </c>
      <c r="J412" s="134">
        <v>19.329999999999998</v>
      </c>
      <c r="K412" s="152">
        <v>43.41</v>
      </c>
      <c r="L412" s="121">
        <f t="shared" si="95"/>
        <v>0.98080000000000001</v>
      </c>
      <c r="M412" s="123">
        <f t="shared" si="96"/>
        <v>0.98080000000000001</v>
      </c>
      <c r="N412" s="184" t="s">
        <v>479</v>
      </c>
      <c r="O412" s="184" t="s">
        <v>488</v>
      </c>
      <c r="P412" s="188" t="str">
        <f t="shared" si="97"/>
        <v>Comply</v>
      </c>
      <c r="R412" s="206">
        <v>1</v>
      </c>
      <c r="S412" s="207"/>
      <c r="T412" s="20"/>
      <c r="U412" s="20"/>
      <c r="V412" s="20"/>
      <c r="W412" s="20"/>
      <c r="X412" s="118" t="s">
        <v>515</v>
      </c>
      <c r="Y412" s="30">
        <f t="shared" si="89"/>
        <v>16</v>
      </c>
      <c r="Z412" s="31">
        <f t="shared" si="90"/>
        <v>16.16</v>
      </c>
      <c r="AA412" s="30">
        <f t="shared" si="91"/>
        <v>18</v>
      </c>
      <c r="AB412" s="32">
        <f t="shared" si="92"/>
        <v>0.98</v>
      </c>
      <c r="AC412" s="33">
        <f t="shared" si="93"/>
        <v>0.98080000000000001</v>
      </c>
      <c r="AD412" s="32">
        <f t="shared" si="94"/>
        <v>0.99</v>
      </c>
      <c r="AE412" s="116"/>
      <c r="AF412" s="70"/>
      <c r="AG412" s="191"/>
      <c r="AH412" s="70"/>
      <c r="AI412" s="126"/>
      <c r="AJ412" s="127"/>
      <c r="AK412" s="126"/>
    </row>
    <row r="413" spans="1:37" ht="21.95" customHeight="1">
      <c r="A413" s="345">
        <v>163</v>
      </c>
      <c r="B413" s="345" t="s">
        <v>368</v>
      </c>
      <c r="C413" s="345" t="s">
        <v>379</v>
      </c>
      <c r="D413" s="350" t="s">
        <v>380</v>
      </c>
      <c r="E413" s="345" t="s">
        <v>17</v>
      </c>
      <c r="F413" s="184">
        <v>1</v>
      </c>
      <c r="G413" s="146">
        <v>28.3</v>
      </c>
      <c r="H413" s="147">
        <v>3.15</v>
      </c>
      <c r="I413" s="151">
        <v>3.15</v>
      </c>
      <c r="J413" s="143">
        <v>46.4</v>
      </c>
      <c r="K413" s="152">
        <v>36.19</v>
      </c>
      <c r="L413" s="121">
        <f t="shared" si="95"/>
        <v>0.95809999999999995</v>
      </c>
      <c r="M413" s="123">
        <f t="shared" si="96"/>
        <v>0.95809999999999995</v>
      </c>
      <c r="N413" s="345" t="s">
        <v>479</v>
      </c>
      <c r="O413" s="345" t="s">
        <v>488</v>
      </c>
      <c r="P413" s="375" t="s">
        <v>524</v>
      </c>
      <c r="R413" s="206"/>
      <c r="S413" s="207"/>
      <c r="T413" s="20"/>
      <c r="U413" s="20"/>
      <c r="V413" s="20"/>
      <c r="W413" s="20"/>
      <c r="X413" s="118" t="s">
        <v>515</v>
      </c>
      <c r="Y413" s="30">
        <f t="shared" si="89"/>
        <v>28</v>
      </c>
      <c r="Z413" s="31">
        <f t="shared" si="90"/>
        <v>28.3</v>
      </c>
      <c r="AA413" s="30">
        <f t="shared" si="91"/>
        <v>30</v>
      </c>
      <c r="AB413" s="32">
        <f t="shared" si="92"/>
        <v>0.95899999999999996</v>
      </c>
      <c r="AC413" s="33">
        <f t="shared" si="93"/>
        <v>0.95809999999999995</v>
      </c>
      <c r="AD413" s="32">
        <f t="shared" si="94"/>
        <v>0.95299999999999996</v>
      </c>
      <c r="AE413" s="116"/>
      <c r="AF413" s="70"/>
      <c r="AG413" s="191"/>
      <c r="AH413" s="70"/>
      <c r="AI413" s="126"/>
      <c r="AJ413" s="127"/>
      <c r="AK413" s="126"/>
    </row>
    <row r="414" spans="1:37" ht="21.95" customHeight="1">
      <c r="A414" s="345"/>
      <c r="B414" s="345"/>
      <c r="C414" s="345"/>
      <c r="D414" s="350"/>
      <c r="E414" s="345"/>
      <c r="F414" s="184">
        <v>2</v>
      </c>
      <c r="G414" s="146">
        <v>28.3</v>
      </c>
      <c r="H414" s="147">
        <v>3.15</v>
      </c>
      <c r="I414" s="151">
        <v>3.15</v>
      </c>
      <c r="J414" s="143">
        <v>46.4</v>
      </c>
      <c r="K414" s="152">
        <v>36.19</v>
      </c>
      <c r="L414" s="121">
        <f t="shared" si="95"/>
        <v>0.95809999999999995</v>
      </c>
      <c r="M414" s="123">
        <f t="shared" si="96"/>
        <v>0.95809999999999995</v>
      </c>
      <c r="N414" s="345"/>
      <c r="O414" s="345"/>
      <c r="P414" s="376"/>
      <c r="R414" s="206">
        <v>1</v>
      </c>
      <c r="S414" s="207"/>
      <c r="T414" s="20"/>
      <c r="U414" s="20"/>
      <c r="V414" s="20"/>
      <c r="W414" s="20"/>
      <c r="X414" s="118" t="s">
        <v>515</v>
      </c>
      <c r="Y414" s="30">
        <f t="shared" si="89"/>
        <v>28</v>
      </c>
      <c r="Z414" s="31">
        <f t="shared" si="90"/>
        <v>28.3</v>
      </c>
      <c r="AA414" s="30">
        <f t="shared" si="91"/>
        <v>30</v>
      </c>
      <c r="AB414" s="32">
        <f t="shared" si="92"/>
        <v>0.95899999999999996</v>
      </c>
      <c r="AC414" s="33">
        <f t="shared" si="93"/>
        <v>0.95809999999999995</v>
      </c>
      <c r="AD414" s="32">
        <f t="shared" si="94"/>
        <v>0.95299999999999996</v>
      </c>
      <c r="AE414" s="116"/>
      <c r="AF414" s="70"/>
      <c r="AG414" s="191"/>
      <c r="AH414" s="70"/>
      <c r="AI414" s="126"/>
      <c r="AJ414" s="127"/>
      <c r="AK414" s="126"/>
    </row>
    <row r="415" spans="1:37" ht="21.95" customHeight="1">
      <c r="A415" s="345"/>
      <c r="B415" s="345"/>
      <c r="C415" s="345"/>
      <c r="D415" s="350"/>
      <c r="E415" s="345"/>
      <c r="F415" s="184">
        <v>3</v>
      </c>
      <c r="G415" s="146">
        <v>28.3</v>
      </c>
      <c r="H415" s="147">
        <v>3.15</v>
      </c>
      <c r="I415" s="151">
        <v>3.15</v>
      </c>
      <c r="J415" s="143">
        <v>46.4</v>
      </c>
      <c r="K415" s="152">
        <v>36.19</v>
      </c>
      <c r="L415" s="121">
        <f t="shared" si="95"/>
        <v>0.95809999999999995</v>
      </c>
      <c r="M415" s="123">
        <f t="shared" si="96"/>
        <v>0.95809999999999995</v>
      </c>
      <c r="N415" s="345"/>
      <c r="O415" s="345"/>
      <c r="P415" s="347"/>
      <c r="R415" s="206"/>
      <c r="S415" s="207"/>
      <c r="T415" s="20"/>
      <c r="U415" s="20"/>
      <c r="V415" s="20"/>
      <c r="W415" s="20"/>
      <c r="X415" s="118" t="s">
        <v>515</v>
      </c>
      <c r="Y415" s="30">
        <f t="shared" si="89"/>
        <v>28</v>
      </c>
      <c r="Z415" s="31">
        <f t="shared" si="90"/>
        <v>28.3</v>
      </c>
      <c r="AA415" s="30">
        <f t="shared" si="91"/>
        <v>30</v>
      </c>
      <c r="AB415" s="32">
        <f t="shared" si="92"/>
        <v>0.95899999999999996</v>
      </c>
      <c r="AC415" s="33">
        <f t="shared" si="93"/>
        <v>0.95809999999999995</v>
      </c>
      <c r="AD415" s="32">
        <f t="shared" si="94"/>
        <v>0.95299999999999996</v>
      </c>
      <c r="AE415" s="116"/>
      <c r="AF415" s="70"/>
      <c r="AG415" s="191"/>
      <c r="AH415" s="70"/>
      <c r="AI415" s="126"/>
      <c r="AJ415" s="127"/>
      <c r="AK415" s="126"/>
    </row>
    <row r="416" spans="1:37" ht="24.95" customHeight="1">
      <c r="A416" s="184">
        <v>164</v>
      </c>
      <c r="B416" s="184" t="s">
        <v>368</v>
      </c>
      <c r="C416" s="184" t="s">
        <v>381</v>
      </c>
      <c r="D416" s="185" t="s">
        <v>382</v>
      </c>
      <c r="E416" s="184" t="s">
        <v>11</v>
      </c>
      <c r="F416" s="184">
        <v>1</v>
      </c>
      <c r="G416" s="146">
        <v>28.3</v>
      </c>
      <c r="H416" s="147">
        <v>2.08</v>
      </c>
      <c r="I416" s="151">
        <v>8.7899999999999991</v>
      </c>
      <c r="J416" s="143">
        <v>19</v>
      </c>
      <c r="K416" s="152">
        <v>80.41</v>
      </c>
      <c r="L416" s="121">
        <f t="shared" si="95"/>
        <v>0.95809999999999995</v>
      </c>
      <c r="M416" s="123">
        <f t="shared" si="96"/>
        <v>0.95809999999999995</v>
      </c>
      <c r="N416" s="184" t="s">
        <v>479</v>
      </c>
      <c r="O416" s="184" t="s">
        <v>488</v>
      </c>
      <c r="P416" s="188" t="str">
        <f t="shared" ref="P416" si="98">IF(H416&lt;L416,"Replace",IF(I416&lt;M416,"Replace","Comply"))</f>
        <v>Comply</v>
      </c>
      <c r="R416" s="206">
        <v>1</v>
      </c>
      <c r="S416" s="207"/>
      <c r="T416" s="20"/>
      <c r="U416" s="20"/>
      <c r="V416" s="20"/>
      <c r="W416" s="20"/>
      <c r="X416" s="118" t="s">
        <v>515</v>
      </c>
      <c r="Y416" s="30">
        <f t="shared" si="89"/>
        <v>28</v>
      </c>
      <c r="Z416" s="31">
        <f t="shared" si="90"/>
        <v>28.3</v>
      </c>
      <c r="AA416" s="30">
        <f t="shared" si="91"/>
        <v>30</v>
      </c>
      <c r="AB416" s="32">
        <f t="shared" si="92"/>
        <v>0.95899999999999996</v>
      </c>
      <c r="AC416" s="33">
        <f t="shared" si="93"/>
        <v>0.95809999999999995</v>
      </c>
      <c r="AD416" s="32">
        <f t="shared" si="94"/>
        <v>0.95299999999999996</v>
      </c>
      <c r="AE416" s="116"/>
      <c r="AF416" s="70"/>
      <c r="AG416" s="191"/>
      <c r="AH416" s="70"/>
      <c r="AI416" s="126"/>
      <c r="AJ416" s="127"/>
      <c r="AK416" s="126"/>
    </row>
    <row r="417" spans="1:37" ht="24.95" customHeight="1">
      <c r="A417" s="345">
        <v>165</v>
      </c>
      <c r="B417" s="345" t="s">
        <v>368</v>
      </c>
      <c r="C417" s="345" t="s">
        <v>383</v>
      </c>
      <c r="D417" s="350" t="s">
        <v>384</v>
      </c>
      <c r="E417" s="345" t="s">
        <v>22</v>
      </c>
      <c r="F417" s="184">
        <v>1</v>
      </c>
      <c r="G417" s="146">
        <v>18.3</v>
      </c>
      <c r="H417" s="147">
        <v>1.66</v>
      </c>
      <c r="I417" s="151">
        <v>4.74</v>
      </c>
      <c r="J417" s="143">
        <v>33.75</v>
      </c>
      <c r="K417" s="152">
        <v>56.32</v>
      </c>
      <c r="L417" s="121">
        <f t="shared" si="95"/>
        <v>0.99075000000000002</v>
      </c>
      <c r="M417" s="123">
        <f t="shared" si="96"/>
        <v>0.99075000000000002</v>
      </c>
      <c r="N417" s="345" t="s">
        <v>479</v>
      </c>
      <c r="O417" s="345" t="s">
        <v>488</v>
      </c>
      <c r="P417" s="375" t="s">
        <v>524</v>
      </c>
      <c r="R417" s="206">
        <v>1</v>
      </c>
      <c r="S417" s="207"/>
      <c r="T417" s="20"/>
      <c r="U417" s="20"/>
      <c r="V417" s="20"/>
      <c r="W417" s="20"/>
      <c r="X417" s="118" t="s">
        <v>515</v>
      </c>
      <c r="Y417" s="30">
        <f t="shared" si="89"/>
        <v>18</v>
      </c>
      <c r="Z417" s="31">
        <f t="shared" si="90"/>
        <v>18.3</v>
      </c>
      <c r="AA417" s="30">
        <f t="shared" si="91"/>
        <v>20</v>
      </c>
      <c r="AB417" s="32">
        <f t="shared" si="92"/>
        <v>0.99</v>
      </c>
      <c r="AC417" s="33">
        <f t="shared" si="93"/>
        <v>0.99075000000000002</v>
      </c>
      <c r="AD417" s="32">
        <f t="shared" si="94"/>
        <v>0.995</v>
      </c>
      <c r="AE417" s="116"/>
      <c r="AF417" s="70"/>
      <c r="AG417" s="191"/>
      <c r="AH417" s="70"/>
      <c r="AI417" s="126"/>
      <c r="AJ417" s="127"/>
      <c r="AK417" s="126"/>
    </row>
    <row r="418" spans="1:37" ht="24.95" customHeight="1">
      <c r="A418" s="345"/>
      <c r="B418" s="345"/>
      <c r="C418" s="345"/>
      <c r="D418" s="350"/>
      <c r="E418" s="345"/>
      <c r="F418" s="184">
        <v>2</v>
      </c>
      <c r="G418" s="150">
        <v>9.14</v>
      </c>
      <c r="H418" s="147">
        <v>1.94</v>
      </c>
      <c r="I418" s="151">
        <v>2.68</v>
      </c>
      <c r="J418" s="143">
        <v>31.46</v>
      </c>
      <c r="K418" s="152">
        <v>43.55</v>
      </c>
      <c r="L418" s="121">
        <f t="shared" si="95"/>
        <v>0.93769000000000002</v>
      </c>
      <c r="M418" s="123">
        <f t="shared" si="96"/>
        <v>0.93769000000000002</v>
      </c>
      <c r="N418" s="345"/>
      <c r="O418" s="345"/>
      <c r="P418" s="347"/>
      <c r="R418" s="206"/>
      <c r="S418" s="207"/>
      <c r="T418" s="20"/>
      <c r="U418" s="20"/>
      <c r="V418" s="20"/>
      <c r="W418" s="20"/>
      <c r="X418" s="118" t="s">
        <v>515</v>
      </c>
      <c r="Y418" s="30">
        <f t="shared" si="89"/>
        <v>8</v>
      </c>
      <c r="Z418" s="31">
        <f t="shared" si="90"/>
        <v>9.14</v>
      </c>
      <c r="AA418" s="30">
        <f t="shared" si="91"/>
        <v>10</v>
      </c>
      <c r="AB418" s="32">
        <f t="shared" si="92"/>
        <v>0.92800000000000005</v>
      </c>
      <c r="AC418" s="33">
        <f t="shared" si="93"/>
        <v>0.93769000000000002</v>
      </c>
      <c r="AD418" s="32">
        <f t="shared" si="94"/>
        <v>0.94499999999999995</v>
      </c>
      <c r="AE418" s="116"/>
      <c r="AF418" s="70"/>
      <c r="AG418" s="191"/>
      <c r="AH418" s="70"/>
      <c r="AI418" s="126"/>
      <c r="AJ418" s="127"/>
      <c r="AK418" s="126"/>
    </row>
    <row r="419" spans="1:37" ht="24.95" customHeight="1">
      <c r="A419" s="184">
        <v>166</v>
      </c>
      <c r="B419" s="184" t="s">
        <v>368</v>
      </c>
      <c r="C419" s="184" t="s">
        <v>385</v>
      </c>
      <c r="D419" s="185" t="s">
        <v>386</v>
      </c>
      <c r="E419" s="184" t="s">
        <v>11</v>
      </c>
      <c r="F419" s="184">
        <v>1</v>
      </c>
      <c r="G419" s="146">
        <v>28.33</v>
      </c>
      <c r="H419" s="147">
        <v>2.42</v>
      </c>
      <c r="I419" s="148">
        <v>12</v>
      </c>
      <c r="J419" s="143">
        <v>22.14</v>
      </c>
      <c r="K419" s="152">
        <v>109.92</v>
      </c>
      <c r="L419" s="121">
        <f t="shared" si="95"/>
        <v>0.95800999999999992</v>
      </c>
      <c r="M419" s="123">
        <f t="shared" si="96"/>
        <v>0.95800999999999992</v>
      </c>
      <c r="N419" s="184" t="s">
        <v>479</v>
      </c>
      <c r="O419" s="184" t="s">
        <v>488</v>
      </c>
      <c r="P419" s="188" t="str">
        <f t="shared" ref="P419:P421" si="99">IF(H419&lt;L419,"Replace",IF(I419&lt;M419,"Replace","Comply"))</f>
        <v>Comply</v>
      </c>
      <c r="R419" s="206">
        <v>1</v>
      </c>
      <c r="S419" s="207"/>
      <c r="T419" s="20"/>
      <c r="U419" s="20"/>
      <c r="V419" s="20"/>
      <c r="W419" s="20"/>
      <c r="X419" s="118" t="s">
        <v>515</v>
      </c>
      <c r="Y419" s="30">
        <f t="shared" si="89"/>
        <v>28</v>
      </c>
      <c r="Z419" s="31">
        <f t="shared" si="90"/>
        <v>28.33</v>
      </c>
      <c r="AA419" s="30">
        <f t="shared" si="91"/>
        <v>30</v>
      </c>
      <c r="AB419" s="32">
        <f t="shared" si="92"/>
        <v>0.95899999999999996</v>
      </c>
      <c r="AC419" s="33">
        <f t="shared" si="93"/>
        <v>0.95800999999999992</v>
      </c>
      <c r="AD419" s="32">
        <f t="shared" si="94"/>
        <v>0.95299999999999996</v>
      </c>
      <c r="AE419" s="116"/>
      <c r="AF419" s="70"/>
      <c r="AG419" s="191"/>
      <c r="AH419" s="70"/>
      <c r="AI419" s="126"/>
      <c r="AJ419" s="127"/>
      <c r="AK419" s="126"/>
    </row>
    <row r="420" spans="1:37" ht="24.95" customHeight="1">
      <c r="A420" s="184">
        <v>167</v>
      </c>
      <c r="B420" s="184" t="s">
        <v>368</v>
      </c>
      <c r="C420" s="184" t="s">
        <v>387</v>
      </c>
      <c r="D420" s="185" t="s">
        <v>388</v>
      </c>
      <c r="E420" s="184" t="s">
        <v>11</v>
      </c>
      <c r="F420" s="184">
        <v>1</v>
      </c>
      <c r="G420" s="146">
        <v>17.39</v>
      </c>
      <c r="H420" s="147">
        <v>1.66</v>
      </c>
      <c r="I420" s="148">
        <v>4.74</v>
      </c>
      <c r="J420" s="143">
        <v>33.75</v>
      </c>
      <c r="K420" s="152">
        <v>56.32</v>
      </c>
      <c r="L420" s="121">
        <f t="shared" si="95"/>
        <v>0.98694999999999999</v>
      </c>
      <c r="M420" s="123">
        <f t="shared" si="96"/>
        <v>0.98694999999999999</v>
      </c>
      <c r="N420" s="184" t="s">
        <v>479</v>
      </c>
      <c r="O420" s="184" t="s">
        <v>488</v>
      </c>
      <c r="P420" s="188" t="str">
        <f t="shared" si="99"/>
        <v>Comply</v>
      </c>
      <c r="R420" s="206">
        <v>1</v>
      </c>
      <c r="S420" s="207"/>
      <c r="T420" s="20"/>
      <c r="U420" s="20"/>
      <c r="V420" s="20"/>
      <c r="W420" s="23"/>
      <c r="X420" s="118" t="s">
        <v>515</v>
      </c>
      <c r="Y420" s="30">
        <f t="shared" si="89"/>
        <v>16</v>
      </c>
      <c r="Z420" s="31">
        <f t="shared" si="90"/>
        <v>17.39</v>
      </c>
      <c r="AA420" s="30">
        <f t="shared" si="91"/>
        <v>18</v>
      </c>
      <c r="AB420" s="32">
        <f t="shared" si="92"/>
        <v>0.98</v>
      </c>
      <c r="AC420" s="33">
        <f t="shared" si="93"/>
        <v>0.98694999999999999</v>
      </c>
      <c r="AD420" s="32">
        <f t="shared" si="94"/>
        <v>0.99</v>
      </c>
      <c r="AE420" s="116"/>
      <c r="AF420" s="70"/>
      <c r="AG420" s="191"/>
      <c r="AH420" s="70"/>
      <c r="AI420" s="126"/>
      <c r="AJ420" s="127"/>
      <c r="AK420" s="126"/>
    </row>
    <row r="421" spans="1:37" ht="24.95" customHeight="1" thickBot="1">
      <c r="A421" s="184">
        <v>168</v>
      </c>
      <c r="B421" s="184" t="s">
        <v>368</v>
      </c>
      <c r="C421" s="184" t="s">
        <v>389</v>
      </c>
      <c r="D421" s="185" t="s">
        <v>390</v>
      </c>
      <c r="E421" s="184" t="s">
        <v>11</v>
      </c>
      <c r="F421" s="184">
        <v>1</v>
      </c>
      <c r="G421" s="146">
        <v>18.29</v>
      </c>
      <c r="H421" s="147">
        <v>1.66</v>
      </c>
      <c r="I421" s="148">
        <v>4.74</v>
      </c>
      <c r="J421" s="143">
        <v>33.75</v>
      </c>
      <c r="K421" s="152">
        <v>56.32</v>
      </c>
      <c r="L421" s="121">
        <f t="shared" si="95"/>
        <v>0.99072499999999997</v>
      </c>
      <c r="M421" s="123">
        <f t="shared" si="96"/>
        <v>0.99072499999999997</v>
      </c>
      <c r="N421" s="184" t="s">
        <v>479</v>
      </c>
      <c r="O421" s="184" t="s">
        <v>488</v>
      </c>
      <c r="P421" s="188" t="str">
        <f t="shared" si="99"/>
        <v>Comply</v>
      </c>
      <c r="R421" s="206">
        <v>1</v>
      </c>
      <c r="S421" s="207"/>
      <c r="T421" s="24">
        <f>SUM(R400:R421)</f>
        <v>10</v>
      </c>
      <c r="U421" s="208">
        <f>SUM(S400:S421)</f>
        <v>1</v>
      </c>
      <c r="V421" s="25" t="s">
        <v>479</v>
      </c>
      <c r="W421" s="23"/>
      <c r="X421" s="118" t="s">
        <v>515</v>
      </c>
      <c r="Y421" s="30">
        <f t="shared" si="89"/>
        <v>18</v>
      </c>
      <c r="Z421" s="31">
        <f t="shared" si="90"/>
        <v>18.29</v>
      </c>
      <c r="AA421" s="30">
        <f t="shared" si="91"/>
        <v>20</v>
      </c>
      <c r="AB421" s="32">
        <f t="shared" si="92"/>
        <v>0.99</v>
      </c>
      <c r="AC421" s="33">
        <f t="shared" si="93"/>
        <v>0.99072499999999997</v>
      </c>
      <c r="AD421" s="32">
        <f t="shared" si="94"/>
        <v>0.995</v>
      </c>
      <c r="AE421" s="116"/>
      <c r="AF421" s="70"/>
      <c r="AG421" s="191"/>
      <c r="AH421" s="70"/>
      <c r="AI421" s="126"/>
      <c r="AJ421" s="127"/>
      <c r="AK421" s="126"/>
    </row>
    <row r="422" spans="1:37" ht="24.95" customHeight="1">
      <c r="A422" s="278"/>
      <c r="B422" s="278"/>
      <c r="C422" s="278"/>
      <c r="D422" s="279"/>
      <c r="E422" s="278"/>
      <c r="F422" s="278"/>
      <c r="G422" s="280"/>
      <c r="H422" s="281"/>
      <c r="I422" s="291"/>
      <c r="J422" s="292"/>
      <c r="K422" s="284"/>
      <c r="L422" s="217"/>
      <c r="M422" s="218"/>
      <c r="N422" s="278"/>
      <c r="O422" s="278"/>
      <c r="P422" s="219"/>
      <c r="R422" s="206"/>
      <c r="S422" s="207"/>
      <c r="T422" s="23"/>
      <c r="U422" s="23"/>
      <c r="V422" s="26"/>
      <c r="W422" s="23"/>
      <c r="X422" s="118"/>
      <c r="Y422" s="30"/>
      <c r="Z422" s="31"/>
      <c r="AA422" s="30"/>
      <c r="AB422" s="32"/>
      <c r="AC422" s="33"/>
      <c r="AD422" s="32"/>
      <c r="AE422" s="116"/>
      <c r="AF422" s="70"/>
      <c r="AG422" s="191"/>
      <c r="AH422" s="70"/>
      <c r="AI422" s="126"/>
      <c r="AJ422" s="127"/>
      <c r="AK422" s="126"/>
    </row>
    <row r="423" spans="1:37" ht="24.95" customHeight="1">
      <c r="A423" s="347">
        <v>169</v>
      </c>
      <c r="B423" s="347" t="s">
        <v>391</v>
      </c>
      <c r="C423" s="347" t="s">
        <v>392</v>
      </c>
      <c r="D423" s="354" t="s">
        <v>393</v>
      </c>
      <c r="E423" s="347" t="s">
        <v>17</v>
      </c>
      <c r="F423" s="249">
        <v>1</v>
      </c>
      <c r="G423" s="150">
        <v>19.559999999999999</v>
      </c>
      <c r="H423" s="258">
        <v>2.87</v>
      </c>
      <c r="I423" s="259">
        <v>3.29</v>
      </c>
      <c r="J423" s="260">
        <v>27.18</v>
      </c>
      <c r="K423" s="273">
        <v>32.96</v>
      </c>
      <c r="L423" s="217">
        <f t="shared" si="95"/>
        <v>0.99390000000000001</v>
      </c>
      <c r="M423" s="218">
        <f t="shared" si="96"/>
        <v>0.99390000000000001</v>
      </c>
      <c r="N423" s="347" t="s">
        <v>480</v>
      </c>
      <c r="O423" s="347" t="s">
        <v>488</v>
      </c>
      <c r="P423" s="376" t="s">
        <v>524</v>
      </c>
      <c r="R423" s="232"/>
      <c r="S423" s="233"/>
      <c r="T423" s="23"/>
      <c r="U423" s="23"/>
      <c r="W423" s="23"/>
      <c r="X423" s="118" t="s">
        <v>515</v>
      </c>
      <c r="Y423" s="30">
        <f t="shared" si="89"/>
        <v>18</v>
      </c>
      <c r="Z423" s="31">
        <f t="shared" si="90"/>
        <v>19.559999999999999</v>
      </c>
      <c r="AA423" s="30">
        <f t="shared" si="91"/>
        <v>20</v>
      </c>
      <c r="AB423" s="32">
        <f t="shared" si="92"/>
        <v>0.99</v>
      </c>
      <c r="AC423" s="33">
        <f t="shared" si="93"/>
        <v>0.99390000000000001</v>
      </c>
      <c r="AD423" s="32">
        <f t="shared" si="94"/>
        <v>0.995</v>
      </c>
      <c r="AE423" s="116"/>
      <c r="AF423" s="70"/>
      <c r="AG423" s="191"/>
      <c r="AH423" s="70"/>
      <c r="AI423" s="126"/>
      <c r="AJ423" s="127"/>
      <c r="AK423" s="126"/>
    </row>
    <row r="424" spans="1:37" ht="24.95" customHeight="1">
      <c r="A424" s="345"/>
      <c r="B424" s="345"/>
      <c r="C424" s="345"/>
      <c r="D424" s="350"/>
      <c r="E424" s="345"/>
      <c r="F424" s="184">
        <v>2</v>
      </c>
      <c r="G424" s="146">
        <v>29.56</v>
      </c>
      <c r="H424" s="147">
        <v>1.82</v>
      </c>
      <c r="I424" s="151">
        <v>2.57</v>
      </c>
      <c r="J424" s="143">
        <v>35.520000000000003</v>
      </c>
      <c r="K424" s="152">
        <v>39.49</v>
      </c>
      <c r="L424" s="121">
        <f t="shared" si="95"/>
        <v>0.95431999999999995</v>
      </c>
      <c r="M424" s="123">
        <f t="shared" si="96"/>
        <v>0.95431999999999995</v>
      </c>
      <c r="N424" s="345"/>
      <c r="O424" s="345"/>
      <c r="P424" s="376"/>
      <c r="R424" s="206">
        <v>1</v>
      </c>
      <c r="S424" s="207"/>
      <c r="T424" s="20"/>
      <c r="U424" s="20"/>
      <c r="V424" s="20"/>
      <c r="W424" s="23"/>
      <c r="X424" s="118" t="s">
        <v>515</v>
      </c>
      <c r="Y424" s="30">
        <f t="shared" si="89"/>
        <v>28</v>
      </c>
      <c r="Z424" s="31">
        <f t="shared" si="90"/>
        <v>29.56</v>
      </c>
      <c r="AA424" s="30">
        <f t="shared" si="91"/>
        <v>30</v>
      </c>
      <c r="AB424" s="32">
        <f t="shared" si="92"/>
        <v>0.95899999999999996</v>
      </c>
      <c r="AC424" s="33">
        <f t="shared" si="93"/>
        <v>0.95431999999999995</v>
      </c>
      <c r="AD424" s="32">
        <f t="shared" si="94"/>
        <v>0.95299999999999996</v>
      </c>
      <c r="AE424" s="116"/>
      <c r="AF424" s="70"/>
      <c r="AG424" s="191"/>
      <c r="AH424" s="70"/>
      <c r="AI424" s="126"/>
      <c r="AJ424" s="127"/>
      <c r="AK424" s="126"/>
    </row>
    <row r="425" spans="1:37" ht="24.95" customHeight="1">
      <c r="A425" s="345"/>
      <c r="B425" s="345"/>
      <c r="C425" s="345"/>
      <c r="D425" s="350"/>
      <c r="E425" s="345"/>
      <c r="F425" s="184">
        <v>3</v>
      </c>
      <c r="G425" s="146">
        <v>19.559999999999999</v>
      </c>
      <c r="H425" s="147">
        <v>2.87</v>
      </c>
      <c r="I425" s="151">
        <v>3.29</v>
      </c>
      <c r="J425" s="143">
        <v>27.18</v>
      </c>
      <c r="K425" s="152">
        <v>32.96</v>
      </c>
      <c r="L425" s="121">
        <f t="shared" si="95"/>
        <v>0.99390000000000001</v>
      </c>
      <c r="M425" s="123">
        <f t="shared" si="96"/>
        <v>0.99390000000000001</v>
      </c>
      <c r="N425" s="345"/>
      <c r="O425" s="345"/>
      <c r="P425" s="347"/>
      <c r="R425" s="206"/>
      <c r="S425" s="207"/>
      <c r="T425" s="20"/>
      <c r="U425" s="20"/>
      <c r="V425" s="20"/>
      <c r="W425" s="23"/>
      <c r="X425" s="118" t="s">
        <v>515</v>
      </c>
      <c r="Y425" s="30">
        <f t="shared" si="89"/>
        <v>18</v>
      </c>
      <c r="Z425" s="31">
        <f t="shared" si="90"/>
        <v>19.559999999999999</v>
      </c>
      <c r="AA425" s="30">
        <f t="shared" si="91"/>
        <v>20</v>
      </c>
      <c r="AB425" s="32">
        <f t="shared" si="92"/>
        <v>0.99</v>
      </c>
      <c r="AC425" s="33">
        <f t="shared" si="93"/>
        <v>0.99390000000000001</v>
      </c>
      <c r="AD425" s="32">
        <f t="shared" si="94"/>
        <v>0.995</v>
      </c>
      <c r="AE425" s="116"/>
      <c r="AF425" s="70"/>
      <c r="AG425" s="191"/>
      <c r="AH425" s="70"/>
      <c r="AI425" s="126"/>
      <c r="AJ425" s="127"/>
      <c r="AK425" s="126"/>
    </row>
    <row r="426" spans="1:37" ht="24.95" customHeight="1">
      <c r="A426" s="184">
        <v>170</v>
      </c>
      <c r="B426" s="184" t="s">
        <v>391</v>
      </c>
      <c r="C426" s="184" t="s">
        <v>394</v>
      </c>
      <c r="D426" s="185" t="s">
        <v>395</v>
      </c>
      <c r="E426" s="184" t="s">
        <v>11</v>
      </c>
      <c r="F426" s="184">
        <v>1</v>
      </c>
      <c r="G426" s="146">
        <v>18.29</v>
      </c>
      <c r="H426" s="147">
        <v>1.1100000000000001</v>
      </c>
      <c r="I426" s="151">
        <v>3.44</v>
      </c>
      <c r="J426" s="143">
        <v>17.89</v>
      </c>
      <c r="K426" s="152">
        <v>44.54</v>
      </c>
      <c r="L426" s="121">
        <f t="shared" si="95"/>
        <v>0.99072499999999997</v>
      </c>
      <c r="M426" s="123">
        <f t="shared" si="96"/>
        <v>0.99072499999999997</v>
      </c>
      <c r="N426" s="184" t="s">
        <v>480</v>
      </c>
      <c r="O426" s="184" t="s">
        <v>488</v>
      </c>
      <c r="P426" s="188" t="str">
        <f t="shared" ref="P426" si="100">IF(H426&lt;L426,"Replace",IF(I426&lt;M426,"Replace","Comply"))</f>
        <v>Comply</v>
      </c>
      <c r="R426" s="206">
        <v>1</v>
      </c>
      <c r="S426" s="207"/>
      <c r="T426" s="20"/>
      <c r="U426" s="20"/>
      <c r="V426" s="20"/>
      <c r="W426" s="23"/>
      <c r="X426" s="118" t="s">
        <v>515</v>
      </c>
      <c r="Y426" s="30">
        <f t="shared" si="89"/>
        <v>18</v>
      </c>
      <c r="Z426" s="31">
        <f t="shared" si="90"/>
        <v>18.29</v>
      </c>
      <c r="AA426" s="30">
        <f t="shared" si="91"/>
        <v>20</v>
      </c>
      <c r="AB426" s="32">
        <f t="shared" si="92"/>
        <v>0.99</v>
      </c>
      <c r="AC426" s="33">
        <f t="shared" si="93"/>
        <v>0.99072499999999997</v>
      </c>
      <c r="AD426" s="32">
        <f t="shared" si="94"/>
        <v>0.995</v>
      </c>
      <c r="AE426" s="116"/>
      <c r="AF426" s="70"/>
      <c r="AG426" s="191"/>
      <c r="AH426" s="70"/>
      <c r="AI426" s="126"/>
      <c r="AJ426" s="127"/>
      <c r="AK426" s="126"/>
    </row>
    <row r="427" spans="1:37" ht="24.95" customHeight="1">
      <c r="A427" s="346">
        <v>171</v>
      </c>
      <c r="B427" s="346" t="s">
        <v>391</v>
      </c>
      <c r="C427" s="346" t="s">
        <v>396</v>
      </c>
      <c r="D427" s="353" t="s">
        <v>397</v>
      </c>
      <c r="E427" s="353" t="s">
        <v>477</v>
      </c>
      <c r="F427" s="188">
        <v>1</v>
      </c>
      <c r="G427" s="140">
        <v>18.3</v>
      </c>
      <c r="H427" s="143">
        <v>1.03</v>
      </c>
      <c r="I427" s="152">
        <v>1.95</v>
      </c>
      <c r="J427" s="143">
        <v>23.76</v>
      </c>
      <c r="K427" s="152">
        <v>40.31</v>
      </c>
      <c r="L427" s="121">
        <f t="shared" si="95"/>
        <v>0.99075000000000002</v>
      </c>
      <c r="M427" s="123">
        <f t="shared" si="96"/>
        <v>0.99075000000000002</v>
      </c>
      <c r="N427" s="346" t="s">
        <v>480</v>
      </c>
      <c r="O427" s="346" t="s">
        <v>488</v>
      </c>
      <c r="P427" s="390" t="s">
        <v>528</v>
      </c>
      <c r="R427" s="206"/>
      <c r="S427" s="207"/>
      <c r="T427" s="20"/>
      <c r="U427" s="20"/>
      <c r="V427" s="20"/>
      <c r="W427" s="23"/>
      <c r="X427" s="118" t="s">
        <v>515</v>
      </c>
      <c r="Y427" s="30">
        <f t="shared" si="89"/>
        <v>18</v>
      </c>
      <c r="Z427" s="31">
        <f t="shared" si="90"/>
        <v>18.3</v>
      </c>
      <c r="AA427" s="30">
        <f t="shared" si="91"/>
        <v>20</v>
      </c>
      <c r="AB427" s="32">
        <f t="shared" si="92"/>
        <v>0.99</v>
      </c>
      <c r="AC427" s="33">
        <f t="shared" si="93"/>
        <v>0.99075000000000002</v>
      </c>
      <c r="AD427" s="32">
        <f t="shared" si="94"/>
        <v>0.995</v>
      </c>
      <c r="AE427" s="116"/>
      <c r="AF427" s="70"/>
      <c r="AG427" s="191"/>
      <c r="AH427" s="70"/>
      <c r="AI427" s="126"/>
      <c r="AJ427" s="127"/>
      <c r="AK427" s="126"/>
    </row>
    <row r="428" spans="1:37" ht="24.95" customHeight="1">
      <c r="A428" s="346"/>
      <c r="B428" s="346"/>
      <c r="C428" s="346"/>
      <c r="D428" s="353"/>
      <c r="E428" s="353"/>
      <c r="F428" s="188">
        <v>2</v>
      </c>
      <c r="G428" s="142">
        <v>12.2</v>
      </c>
      <c r="H428" s="143">
        <v>0.85</v>
      </c>
      <c r="I428" s="152">
        <v>2.71</v>
      </c>
      <c r="J428" s="143">
        <v>23.76</v>
      </c>
      <c r="K428" s="152">
        <v>64.430000000000007</v>
      </c>
      <c r="L428" s="121">
        <f t="shared" si="95"/>
        <v>0.96589999999999998</v>
      </c>
      <c r="M428" s="123">
        <f t="shared" si="96"/>
        <v>0.96589999999999998</v>
      </c>
      <c r="N428" s="346"/>
      <c r="O428" s="346"/>
      <c r="P428" s="391"/>
      <c r="R428" s="206"/>
      <c r="S428" s="207">
        <v>1</v>
      </c>
      <c r="T428" s="20"/>
      <c r="U428" s="20"/>
      <c r="V428" s="20"/>
      <c r="W428" s="23"/>
      <c r="X428" s="118" t="s">
        <v>515</v>
      </c>
      <c r="Y428" s="30">
        <f t="shared" si="89"/>
        <v>12</v>
      </c>
      <c r="Z428" s="31">
        <f t="shared" si="90"/>
        <v>12.2</v>
      </c>
      <c r="AA428" s="30">
        <f t="shared" si="91"/>
        <v>14</v>
      </c>
      <c r="AB428" s="32">
        <f t="shared" si="92"/>
        <v>0.96499999999999997</v>
      </c>
      <c r="AC428" s="33">
        <f t="shared" si="93"/>
        <v>0.96589999999999998</v>
      </c>
      <c r="AD428" s="32">
        <f t="shared" si="94"/>
        <v>0.97399999999999998</v>
      </c>
      <c r="AE428" s="116"/>
      <c r="AF428" s="70"/>
      <c r="AG428" s="191"/>
      <c r="AH428" s="70"/>
      <c r="AI428" s="126"/>
      <c r="AJ428" s="127"/>
      <c r="AK428" s="126"/>
    </row>
    <row r="429" spans="1:37" ht="24.95" customHeight="1">
      <c r="A429" s="346"/>
      <c r="B429" s="346"/>
      <c r="C429" s="346"/>
      <c r="D429" s="353"/>
      <c r="E429" s="353"/>
      <c r="F429" s="188">
        <v>3</v>
      </c>
      <c r="G429" s="142">
        <v>18.3</v>
      </c>
      <c r="H429" s="143">
        <v>1.03</v>
      </c>
      <c r="I429" s="152">
        <v>1.95</v>
      </c>
      <c r="J429" s="143">
        <v>23.76</v>
      </c>
      <c r="K429" s="152">
        <v>40.31</v>
      </c>
      <c r="L429" s="121">
        <f t="shared" si="95"/>
        <v>0.99075000000000002</v>
      </c>
      <c r="M429" s="123">
        <f t="shared" si="96"/>
        <v>0.99075000000000002</v>
      </c>
      <c r="N429" s="346"/>
      <c r="O429" s="346"/>
      <c r="P429" s="352"/>
      <c r="R429" s="206"/>
      <c r="S429" s="207"/>
      <c r="T429" s="20"/>
      <c r="U429" s="20"/>
      <c r="V429" s="20"/>
      <c r="W429" s="23"/>
      <c r="X429" s="118" t="s">
        <v>515</v>
      </c>
      <c r="Y429" s="30">
        <f t="shared" si="89"/>
        <v>18</v>
      </c>
      <c r="Z429" s="31">
        <f t="shared" si="90"/>
        <v>18.3</v>
      </c>
      <c r="AA429" s="30">
        <f t="shared" si="91"/>
        <v>20</v>
      </c>
      <c r="AB429" s="32">
        <f t="shared" si="92"/>
        <v>0.99</v>
      </c>
      <c r="AC429" s="33">
        <f t="shared" si="93"/>
        <v>0.99075000000000002</v>
      </c>
      <c r="AD429" s="32">
        <f t="shared" si="94"/>
        <v>0.995</v>
      </c>
      <c r="AE429" s="116"/>
      <c r="AF429" s="70"/>
      <c r="AG429" s="191"/>
      <c r="AH429" s="70"/>
      <c r="AI429" s="126"/>
      <c r="AJ429" s="127"/>
      <c r="AK429" s="126"/>
    </row>
    <row r="430" spans="1:37" ht="24.95" customHeight="1">
      <c r="A430" s="345">
        <v>172</v>
      </c>
      <c r="B430" s="345" t="s">
        <v>391</v>
      </c>
      <c r="C430" s="345" t="s">
        <v>398</v>
      </c>
      <c r="D430" s="350" t="s">
        <v>399</v>
      </c>
      <c r="E430" s="345" t="s">
        <v>62</v>
      </c>
      <c r="F430" s="184">
        <v>1</v>
      </c>
      <c r="G430" s="146">
        <v>10.11</v>
      </c>
      <c r="H430" s="147">
        <v>1.56</v>
      </c>
      <c r="I430" s="151">
        <v>1.62</v>
      </c>
      <c r="J430" s="143">
        <v>34.700000000000003</v>
      </c>
      <c r="K430" s="152">
        <v>37.36</v>
      </c>
      <c r="L430" s="121">
        <f t="shared" si="95"/>
        <v>0.94609999999999994</v>
      </c>
      <c r="M430" s="123">
        <f t="shared" si="96"/>
        <v>0.94609999999999994</v>
      </c>
      <c r="N430" s="345" t="s">
        <v>480</v>
      </c>
      <c r="O430" s="345" t="s">
        <v>488</v>
      </c>
      <c r="P430" s="375" t="s">
        <v>524</v>
      </c>
      <c r="R430" s="206"/>
      <c r="S430" s="207"/>
      <c r="T430" s="20"/>
      <c r="U430" s="20"/>
      <c r="V430" s="20"/>
      <c r="W430" s="23"/>
      <c r="X430" s="118" t="s">
        <v>515</v>
      </c>
      <c r="Y430" s="30">
        <f t="shared" si="89"/>
        <v>10</v>
      </c>
      <c r="Z430" s="31">
        <f t="shared" si="90"/>
        <v>10.11</v>
      </c>
      <c r="AA430" s="30">
        <f t="shared" si="91"/>
        <v>12</v>
      </c>
      <c r="AB430" s="32">
        <f t="shared" si="92"/>
        <v>0.94499999999999995</v>
      </c>
      <c r="AC430" s="33">
        <f t="shared" si="93"/>
        <v>0.94609999999999994</v>
      </c>
      <c r="AD430" s="32">
        <f t="shared" si="94"/>
        <v>0.96499999999999997</v>
      </c>
      <c r="AE430" s="116"/>
      <c r="AF430" s="70"/>
      <c r="AG430" s="191"/>
      <c r="AH430" s="70"/>
      <c r="AI430" s="126"/>
      <c r="AJ430" s="127"/>
      <c r="AK430" s="126"/>
    </row>
    <row r="431" spans="1:37" ht="24.95" customHeight="1">
      <c r="A431" s="345"/>
      <c r="B431" s="345"/>
      <c r="C431" s="345"/>
      <c r="D431" s="350"/>
      <c r="E431" s="345"/>
      <c r="F431" s="184">
        <v>2</v>
      </c>
      <c r="G431" s="146">
        <v>18.29</v>
      </c>
      <c r="H431" s="147">
        <v>1.66</v>
      </c>
      <c r="I431" s="151">
        <v>4.74</v>
      </c>
      <c r="J431" s="143">
        <v>3.75</v>
      </c>
      <c r="K431" s="152">
        <v>56.32</v>
      </c>
      <c r="L431" s="121">
        <f t="shared" si="95"/>
        <v>0.99072499999999997</v>
      </c>
      <c r="M431" s="123">
        <f t="shared" si="96"/>
        <v>0.99072499999999997</v>
      </c>
      <c r="N431" s="345"/>
      <c r="O431" s="345"/>
      <c r="P431" s="376"/>
      <c r="R431" s="206">
        <v>1</v>
      </c>
      <c r="S431" s="207"/>
      <c r="T431" s="20"/>
      <c r="U431" s="20"/>
      <c r="V431" s="20"/>
      <c r="W431" s="23"/>
      <c r="X431" s="118" t="s">
        <v>515</v>
      </c>
      <c r="Y431" s="30">
        <f t="shared" si="89"/>
        <v>18</v>
      </c>
      <c r="Z431" s="31">
        <f t="shared" si="90"/>
        <v>18.29</v>
      </c>
      <c r="AA431" s="30">
        <f t="shared" si="91"/>
        <v>20</v>
      </c>
      <c r="AB431" s="32">
        <f t="shared" si="92"/>
        <v>0.99</v>
      </c>
      <c r="AC431" s="33">
        <f t="shared" si="93"/>
        <v>0.99072499999999997</v>
      </c>
      <c r="AD431" s="32">
        <f t="shared" si="94"/>
        <v>0.995</v>
      </c>
      <c r="AE431" s="116"/>
      <c r="AF431" s="70"/>
      <c r="AG431" s="191"/>
      <c r="AH431" s="70"/>
      <c r="AI431" s="126"/>
      <c r="AJ431" s="127"/>
      <c r="AK431" s="126"/>
    </row>
    <row r="432" spans="1:37" ht="24.95" customHeight="1">
      <c r="A432" s="345"/>
      <c r="B432" s="345"/>
      <c r="C432" s="345"/>
      <c r="D432" s="350"/>
      <c r="E432" s="345"/>
      <c r="F432" s="184">
        <v>3</v>
      </c>
      <c r="G432" s="146">
        <v>10.11</v>
      </c>
      <c r="H432" s="147">
        <v>1.56</v>
      </c>
      <c r="I432" s="151">
        <v>1.62</v>
      </c>
      <c r="J432" s="143">
        <v>34.700000000000003</v>
      </c>
      <c r="K432" s="152">
        <v>37.36</v>
      </c>
      <c r="L432" s="121">
        <f t="shared" si="95"/>
        <v>0.94609999999999994</v>
      </c>
      <c r="M432" s="123">
        <f t="shared" si="96"/>
        <v>0.94609999999999994</v>
      </c>
      <c r="N432" s="345"/>
      <c r="O432" s="345"/>
      <c r="P432" s="347"/>
      <c r="R432" s="206"/>
      <c r="S432" s="207"/>
      <c r="T432" s="20"/>
      <c r="U432" s="20"/>
      <c r="V432" s="20"/>
      <c r="W432" s="23"/>
      <c r="X432" s="118" t="s">
        <v>515</v>
      </c>
      <c r="Y432" s="30">
        <f t="shared" si="89"/>
        <v>10</v>
      </c>
      <c r="Z432" s="31">
        <f t="shared" si="90"/>
        <v>10.11</v>
      </c>
      <c r="AA432" s="30">
        <f t="shared" si="91"/>
        <v>12</v>
      </c>
      <c r="AB432" s="32">
        <f t="shared" si="92"/>
        <v>0.94499999999999995</v>
      </c>
      <c r="AC432" s="33">
        <f t="shared" si="93"/>
        <v>0.94609999999999994</v>
      </c>
      <c r="AD432" s="32">
        <f t="shared" si="94"/>
        <v>0.96499999999999997</v>
      </c>
      <c r="AE432" s="116"/>
      <c r="AF432" s="70"/>
      <c r="AG432" s="191"/>
      <c r="AH432" s="70"/>
      <c r="AI432" s="126"/>
      <c r="AJ432" s="127"/>
      <c r="AK432" s="126"/>
    </row>
    <row r="433" spans="1:37" ht="24.95" customHeight="1">
      <c r="A433" s="188">
        <v>173</v>
      </c>
      <c r="B433" s="188" t="s">
        <v>391</v>
      </c>
      <c r="C433" s="188" t="s">
        <v>394</v>
      </c>
      <c r="D433" s="189" t="s">
        <v>400</v>
      </c>
      <c r="E433" s="188" t="s">
        <v>401</v>
      </c>
      <c r="F433" s="188">
        <v>1</v>
      </c>
      <c r="G433" s="142">
        <v>103.63</v>
      </c>
      <c r="H433" s="143" t="s">
        <v>10</v>
      </c>
      <c r="I433" s="152" t="s">
        <v>10</v>
      </c>
      <c r="J433" s="143" t="s">
        <v>10</v>
      </c>
      <c r="K433" s="152" t="s">
        <v>10</v>
      </c>
      <c r="L433" s="121">
        <f t="shared" si="95"/>
        <v>0.94399999999999995</v>
      </c>
      <c r="M433" s="123">
        <f t="shared" si="96"/>
        <v>0.94399999999999995</v>
      </c>
      <c r="N433" s="188" t="s">
        <v>480</v>
      </c>
      <c r="O433" s="188" t="s">
        <v>488</v>
      </c>
      <c r="P433" s="310" t="s">
        <v>552</v>
      </c>
      <c r="R433" s="206">
        <v>1</v>
      </c>
      <c r="S433" s="207"/>
      <c r="T433" s="20"/>
      <c r="U433" s="41"/>
      <c r="V433" s="27"/>
      <c r="W433" s="23"/>
      <c r="X433" s="118" t="s">
        <v>515</v>
      </c>
      <c r="Y433" s="30">
        <f t="shared" si="89"/>
        <v>50</v>
      </c>
      <c r="Z433" s="31">
        <f t="shared" si="90"/>
        <v>103.63</v>
      </c>
      <c r="AA433" s="30">
        <f t="shared" si="91"/>
        <v>150</v>
      </c>
      <c r="AB433" s="32">
        <f t="shared" si="92"/>
        <v>0.94399999999999995</v>
      </c>
      <c r="AC433" s="33">
        <f t="shared" si="93"/>
        <v>0.94399999999999995</v>
      </c>
      <c r="AD433" s="32">
        <f t="shared" si="94"/>
        <v>0.94399999999999995</v>
      </c>
      <c r="AE433" s="116"/>
      <c r="AF433" s="70"/>
      <c r="AG433" s="191"/>
      <c r="AH433" s="70"/>
      <c r="AI433" s="126"/>
      <c r="AJ433" s="127"/>
      <c r="AK433" s="126"/>
    </row>
    <row r="434" spans="1:37" ht="24.95" customHeight="1">
      <c r="A434" s="345">
        <v>174</v>
      </c>
      <c r="B434" s="345" t="s">
        <v>391</v>
      </c>
      <c r="C434" s="345" t="s">
        <v>402</v>
      </c>
      <c r="D434" s="350" t="s">
        <v>403</v>
      </c>
      <c r="E434" s="345" t="s">
        <v>18</v>
      </c>
      <c r="F434" s="184">
        <v>1</v>
      </c>
      <c r="G434" s="146">
        <v>24.38</v>
      </c>
      <c r="H434" s="147">
        <v>0.41</v>
      </c>
      <c r="I434" s="151">
        <v>1.51</v>
      </c>
      <c r="J434" s="143">
        <v>9.1199999999999992</v>
      </c>
      <c r="K434" s="152">
        <v>23.37</v>
      </c>
      <c r="L434" s="121">
        <f t="shared" si="95"/>
        <v>0.96643000000000001</v>
      </c>
      <c r="M434" s="123">
        <f t="shared" si="96"/>
        <v>0.96643000000000001</v>
      </c>
      <c r="N434" s="345" t="s">
        <v>480</v>
      </c>
      <c r="O434" s="345" t="s">
        <v>488</v>
      </c>
      <c r="P434" s="387" t="s">
        <v>528</v>
      </c>
      <c r="R434" s="206"/>
      <c r="S434" s="207"/>
      <c r="T434" s="20"/>
      <c r="U434" s="20"/>
      <c r="V434" s="20"/>
      <c r="W434" s="23"/>
      <c r="X434" s="118" t="s">
        <v>517</v>
      </c>
      <c r="Y434" s="30">
        <f t="shared" si="89"/>
        <v>24</v>
      </c>
      <c r="Z434" s="31">
        <f t="shared" si="90"/>
        <v>24.38</v>
      </c>
      <c r="AA434" s="30">
        <f t="shared" si="91"/>
        <v>26</v>
      </c>
      <c r="AB434" s="32">
        <f t="shared" si="92"/>
        <v>0.96699999999999997</v>
      </c>
      <c r="AC434" s="33">
        <f t="shared" si="93"/>
        <v>0.96643000000000001</v>
      </c>
      <c r="AD434" s="32">
        <f t="shared" si="94"/>
        <v>0.96399999999999997</v>
      </c>
      <c r="AE434" s="116"/>
      <c r="AF434" s="70"/>
      <c r="AG434" s="191"/>
      <c r="AH434" s="70"/>
      <c r="AI434" s="126"/>
      <c r="AJ434" s="127"/>
      <c r="AK434" s="126"/>
    </row>
    <row r="435" spans="1:37" ht="24.95" customHeight="1">
      <c r="A435" s="345"/>
      <c r="B435" s="345"/>
      <c r="C435" s="345"/>
      <c r="D435" s="350"/>
      <c r="E435" s="345"/>
      <c r="F435" s="184">
        <v>2</v>
      </c>
      <c r="G435" s="146">
        <v>32</v>
      </c>
      <c r="H435" s="147">
        <v>0.41</v>
      </c>
      <c r="I435" s="151">
        <v>1.22</v>
      </c>
      <c r="J435" s="143">
        <v>9.1199999999999992</v>
      </c>
      <c r="K435" s="152">
        <v>19.510000000000002</v>
      </c>
      <c r="L435" s="121">
        <f t="shared" si="95"/>
        <v>0.94499999999999995</v>
      </c>
      <c r="M435" s="123">
        <f t="shared" si="96"/>
        <v>0.94499999999999995</v>
      </c>
      <c r="N435" s="345"/>
      <c r="O435" s="345"/>
      <c r="P435" s="388"/>
      <c r="R435" s="206"/>
      <c r="S435" s="207">
        <v>1</v>
      </c>
      <c r="T435" s="20"/>
      <c r="U435" s="20"/>
      <c r="V435" s="20"/>
      <c r="W435" s="23"/>
      <c r="X435" s="118" t="s">
        <v>517</v>
      </c>
      <c r="Y435" s="30">
        <f t="shared" si="89"/>
        <v>32</v>
      </c>
      <c r="Z435" s="31">
        <f t="shared" si="90"/>
        <v>32</v>
      </c>
      <c r="AA435" s="30">
        <f t="shared" si="91"/>
        <v>34</v>
      </c>
      <c r="AB435" s="32">
        <f t="shared" si="92"/>
        <v>0.94499999999999995</v>
      </c>
      <c r="AC435" s="33">
        <f t="shared" si="93"/>
        <v>0.94499999999999995</v>
      </c>
      <c r="AD435" s="32">
        <f t="shared" si="94"/>
        <v>0.93500000000000005</v>
      </c>
      <c r="AE435" s="116"/>
      <c r="AF435" s="70"/>
      <c r="AG435" s="191"/>
      <c r="AH435" s="70"/>
      <c r="AI435" s="126"/>
      <c r="AJ435" s="127"/>
      <c r="AK435" s="126"/>
    </row>
    <row r="436" spans="1:37" ht="24.95" customHeight="1">
      <c r="A436" s="345"/>
      <c r="B436" s="345"/>
      <c r="C436" s="345"/>
      <c r="D436" s="350"/>
      <c r="E436" s="345"/>
      <c r="F436" s="184">
        <v>3</v>
      </c>
      <c r="G436" s="146">
        <v>24.38</v>
      </c>
      <c r="H436" s="147">
        <v>0.41</v>
      </c>
      <c r="I436" s="151">
        <v>1.51</v>
      </c>
      <c r="J436" s="143">
        <v>9.1199999999999992</v>
      </c>
      <c r="K436" s="152">
        <v>23.37</v>
      </c>
      <c r="L436" s="121">
        <f t="shared" si="95"/>
        <v>0.96643000000000001</v>
      </c>
      <c r="M436" s="123">
        <f t="shared" si="96"/>
        <v>0.96643000000000001</v>
      </c>
      <c r="N436" s="345"/>
      <c r="O436" s="345"/>
      <c r="P436" s="389"/>
      <c r="R436" s="206"/>
      <c r="S436" s="207"/>
      <c r="T436" s="20"/>
      <c r="U436" s="20"/>
      <c r="V436" s="20"/>
      <c r="W436" s="23"/>
      <c r="X436" s="118" t="s">
        <v>517</v>
      </c>
      <c r="Y436" s="30">
        <f t="shared" si="89"/>
        <v>24</v>
      </c>
      <c r="Z436" s="31">
        <f t="shared" si="90"/>
        <v>24.38</v>
      </c>
      <c r="AA436" s="30">
        <f t="shared" si="91"/>
        <v>26</v>
      </c>
      <c r="AB436" s="32">
        <f t="shared" si="92"/>
        <v>0.96699999999999997</v>
      </c>
      <c r="AC436" s="33">
        <f t="shared" si="93"/>
        <v>0.96643000000000001</v>
      </c>
      <c r="AD436" s="32">
        <f t="shared" si="94"/>
        <v>0.96399999999999997</v>
      </c>
      <c r="AE436" s="116"/>
      <c r="AF436" s="70"/>
      <c r="AG436" s="191"/>
      <c r="AH436" s="70"/>
      <c r="AI436" s="126"/>
      <c r="AJ436" s="127"/>
      <c r="AK436" s="126"/>
    </row>
    <row r="437" spans="1:37" ht="24.95" customHeight="1">
      <c r="A437" s="345">
        <v>175</v>
      </c>
      <c r="B437" s="345" t="s">
        <v>391</v>
      </c>
      <c r="C437" s="345" t="s">
        <v>404</v>
      </c>
      <c r="D437" s="350" t="s">
        <v>405</v>
      </c>
      <c r="E437" s="345" t="s">
        <v>18</v>
      </c>
      <c r="F437" s="184">
        <v>1</v>
      </c>
      <c r="G437" s="146">
        <v>24.38</v>
      </c>
      <c r="H437" s="147">
        <v>0.41</v>
      </c>
      <c r="I437" s="151">
        <v>1.51</v>
      </c>
      <c r="J437" s="143">
        <v>9.1199999999999992</v>
      </c>
      <c r="K437" s="152">
        <v>23.37</v>
      </c>
      <c r="L437" s="121">
        <f t="shared" si="95"/>
        <v>0.96643000000000001</v>
      </c>
      <c r="M437" s="123">
        <f t="shared" si="96"/>
        <v>0.96643000000000001</v>
      </c>
      <c r="N437" s="345" t="s">
        <v>480</v>
      </c>
      <c r="O437" s="345" t="s">
        <v>488</v>
      </c>
      <c r="P437" s="387" t="s">
        <v>528</v>
      </c>
      <c r="R437" s="206"/>
      <c r="S437" s="207"/>
      <c r="T437" s="20"/>
      <c r="U437" s="20"/>
      <c r="V437" s="20"/>
      <c r="W437" s="23"/>
      <c r="X437" s="118" t="s">
        <v>517</v>
      </c>
      <c r="Y437" s="30">
        <f t="shared" si="89"/>
        <v>24</v>
      </c>
      <c r="Z437" s="31">
        <f t="shared" si="90"/>
        <v>24.38</v>
      </c>
      <c r="AA437" s="30">
        <f t="shared" si="91"/>
        <v>26</v>
      </c>
      <c r="AB437" s="32">
        <f t="shared" si="92"/>
        <v>0.96699999999999997</v>
      </c>
      <c r="AC437" s="33">
        <f t="shared" si="93"/>
        <v>0.96643000000000001</v>
      </c>
      <c r="AD437" s="32">
        <f t="shared" si="94"/>
        <v>0.96399999999999997</v>
      </c>
      <c r="AE437" s="116"/>
      <c r="AF437" s="70"/>
      <c r="AG437" s="191"/>
      <c r="AH437" s="70"/>
      <c r="AI437" s="126"/>
      <c r="AJ437" s="127"/>
      <c r="AK437" s="126"/>
    </row>
    <row r="438" spans="1:37" ht="24.95" customHeight="1">
      <c r="A438" s="345"/>
      <c r="B438" s="345"/>
      <c r="C438" s="345"/>
      <c r="D438" s="350"/>
      <c r="E438" s="345"/>
      <c r="F438" s="184">
        <v>2</v>
      </c>
      <c r="G438" s="146">
        <v>32</v>
      </c>
      <c r="H438" s="147">
        <v>0.41</v>
      </c>
      <c r="I438" s="151">
        <v>1.22</v>
      </c>
      <c r="J438" s="143">
        <v>9.1199999999999992</v>
      </c>
      <c r="K438" s="152">
        <v>19.510000000000002</v>
      </c>
      <c r="L438" s="121">
        <f t="shared" si="95"/>
        <v>0.94499999999999995</v>
      </c>
      <c r="M438" s="123">
        <f t="shared" si="96"/>
        <v>0.94499999999999995</v>
      </c>
      <c r="N438" s="345"/>
      <c r="O438" s="345"/>
      <c r="P438" s="388"/>
      <c r="R438" s="206"/>
      <c r="S438" s="207">
        <v>1</v>
      </c>
      <c r="T438" s="20"/>
      <c r="U438" s="20"/>
      <c r="V438" s="20"/>
      <c r="W438" s="23"/>
      <c r="X438" s="118" t="s">
        <v>517</v>
      </c>
      <c r="Y438" s="30">
        <f t="shared" si="89"/>
        <v>32</v>
      </c>
      <c r="Z438" s="31">
        <f t="shared" si="90"/>
        <v>32</v>
      </c>
      <c r="AA438" s="30">
        <f t="shared" si="91"/>
        <v>34</v>
      </c>
      <c r="AB438" s="32">
        <f t="shared" si="92"/>
        <v>0.94499999999999995</v>
      </c>
      <c r="AC438" s="33">
        <f t="shared" si="93"/>
        <v>0.94499999999999995</v>
      </c>
      <c r="AD438" s="32">
        <f t="shared" si="94"/>
        <v>0.93500000000000005</v>
      </c>
      <c r="AE438" s="116"/>
      <c r="AF438" s="70"/>
      <c r="AG438" s="191"/>
      <c r="AH438" s="70"/>
      <c r="AI438" s="126"/>
      <c r="AJ438" s="127"/>
      <c r="AK438" s="126"/>
    </row>
    <row r="439" spans="1:37" ht="24.95" customHeight="1" thickBot="1">
      <c r="A439" s="345"/>
      <c r="B439" s="345"/>
      <c r="C439" s="345"/>
      <c r="D439" s="350"/>
      <c r="E439" s="345"/>
      <c r="F439" s="184">
        <v>3</v>
      </c>
      <c r="G439" s="146">
        <v>24.38</v>
      </c>
      <c r="H439" s="147">
        <v>0.41</v>
      </c>
      <c r="I439" s="151">
        <v>1.51</v>
      </c>
      <c r="J439" s="143">
        <v>9.1199999999999992</v>
      </c>
      <c r="K439" s="152">
        <v>23.37</v>
      </c>
      <c r="L439" s="121">
        <f t="shared" si="95"/>
        <v>0.96643000000000001</v>
      </c>
      <c r="M439" s="123">
        <f t="shared" si="96"/>
        <v>0.96643000000000001</v>
      </c>
      <c r="N439" s="345"/>
      <c r="O439" s="345"/>
      <c r="P439" s="389"/>
      <c r="R439" s="234"/>
      <c r="S439" s="220"/>
      <c r="T439" s="24">
        <f>SUM(R424:R438)</f>
        <v>4</v>
      </c>
      <c r="U439" s="208">
        <f>SUM(S424:S438)</f>
        <v>3</v>
      </c>
      <c r="V439" s="25" t="s">
        <v>480</v>
      </c>
      <c r="W439" s="23"/>
      <c r="X439" s="118" t="s">
        <v>517</v>
      </c>
      <c r="Y439" s="30">
        <f t="shared" si="89"/>
        <v>24</v>
      </c>
      <c r="Z439" s="31">
        <f t="shared" si="90"/>
        <v>24.38</v>
      </c>
      <c r="AA439" s="30">
        <f t="shared" si="91"/>
        <v>26</v>
      </c>
      <c r="AB439" s="32">
        <f t="shared" si="92"/>
        <v>0.96699999999999997</v>
      </c>
      <c r="AC439" s="33">
        <f t="shared" si="93"/>
        <v>0.96643000000000001</v>
      </c>
      <c r="AD439" s="32">
        <f t="shared" si="94"/>
        <v>0.96399999999999997</v>
      </c>
      <c r="AE439" s="116"/>
      <c r="AF439" s="70"/>
      <c r="AG439" s="191"/>
      <c r="AH439" s="70"/>
      <c r="AI439" s="126"/>
      <c r="AJ439" s="127"/>
      <c r="AK439" s="126"/>
    </row>
    <row r="440" spans="1:37" ht="24.95" customHeight="1">
      <c r="A440" s="249">
        <v>176</v>
      </c>
      <c r="B440" s="249" t="s">
        <v>124</v>
      </c>
      <c r="C440" s="249" t="s">
        <v>406</v>
      </c>
      <c r="D440" s="262" t="s">
        <v>407</v>
      </c>
      <c r="E440" s="249" t="s">
        <v>11</v>
      </c>
      <c r="F440" s="249">
        <v>1</v>
      </c>
      <c r="G440" s="150">
        <v>29</v>
      </c>
      <c r="H440" s="258">
        <v>2.41</v>
      </c>
      <c r="I440" s="251">
        <v>4.72</v>
      </c>
      <c r="J440" s="252">
        <v>27.48</v>
      </c>
      <c r="K440" s="273">
        <v>52.84</v>
      </c>
      <c r="L440" s="217">
        <f t="shared" si="95"/>
        <v>0.95599999999999996</v>
      </c>
      <c r="M440" s="218">
        <f t="shared" si="96"/>
        <v>0.95599999999999996</v>
      </c>
      <c r="N440" s="249" t="s">
        <v>481</v>
      </c>
      <c r="O440" s="249" t="s">
        <v>488</v>
      </c>
      <c r="P440" s="187" t="str">
        <f t="shared" ref="P440" si="101">IF(H440&lt;L440,"Replace",IF(I440&lt;M440,"Replace","Comply"))</f>
        <v>Comply</v>
      </c>
      <c r="R440" s="206">
        <v>1</v>
      </c>
      <c r="S440" s="207"/>
      <c r="T440" s="20"/>
      <c r="U440" s="20"/>
      <c r="V440" s="20"/>
      <c r="W440" s="23"/>
      <c r="X440" s="118" t="s">
        <v>515</v>
      </c>
      <c r="Y440" s="30">
        <f t="shared" si="89"/>
        <v>28</v>
      </c>
      <c r="Z440" s="31">
        <f t="shared" si="90"/>
        <v>29</v>
      </c>
      <c r="AA440" s="30">
        <f t="shared" si="91"/>
        <v>30</v>
      </c>
      <c r="AB440" s="32">
        <f t="shared" si="92"/>
        <v>0.95899999999999996</v>
      </c>
      <c r="AC440" s="33">
        <f t="shared" si="93"/>
        <v>0.95599999999999996</v>
      </c>
      <c r="AD440" s="32">
        <f t="shared" si="94"/>
        <v>0.95299999999999996</v>
      </c>
      <c r="AE440" s="116"/>
      <c r="AF440" s="70"/>
      <c r="AG440" s="191"/>
      <c r="AH440" s="70"/>
      <c r="AI440" s="126"/>
      <c r="AJ440" s="127"/>
      <c r="AK440" s="126"/>
    </row>
    <row r="441" spans="1:37" ht="24.95" customHeight="1">
      <c r="A441" s="346">
        <v>177</v>
      </c>
      <c r="B441" s="346" t="s">
        <v>124</v>
      </c>
      <c r="C441" s="346" t="s">
        <v>408</v>
      </c>
      <c r="D441" s="353" t="s">
        <v>409</v>
      </c>
      <c r="E441" s="346" t="s">
        <v>16</v>
      </c>
      <c r="F441" s="188">
        <v>1</v>
      </c>
      <c r="G441" s="142">
        <v>15.26</v>
      </c>
      <c r="H441" s="143">
        <v>1.78</v>
      </c>
      <c r="I441" s="152">
        <v>3.45</v>
      </c>
      <c r="J441" s="134">
        <v>19.829999999999998</v>
      </c>
      <c r="K441" s="152">
        <v>38.5</v>
      </c>
      <c r="L441" s="235">
        <f t="shared" si="95"/>
        <v>0.97777999999999998</v>
      </c>
      <c r="M441" s="236">
        <f t="shared" si="96"/>
        <v>0.97777999999999998</v>
      </c>
      <c r="N441" s="346" t="s">
        <v>481</v>
      </c>
      <c r="O441" s="346" t="s">
        <v>488</v>
      </c>
      <c r="P441" s="380" t="s">
        <v>524</v>
      </c>
      <c r="R441" s="206"/>
      <c r="S441" s="207"/>
      <c r="T441" s="20"/>
      <c r="U441" s="20"/>
      <c r="V441" s="20"/>
      <c r="W441" s="23"/>
      <c r="X441" s="118" t="s">
        <v>515</v>
      </c>
      <c r="Y441" s="30">
        <f t="shared" si="89"/>
        <v>14</v>
      </c>
      <c r="Z441" s="31">
        <f t="shared" si="90"/>
        <v>15.26</v>
      </c>
      <c r="AA441" s="30">
        <f t="shared" si="91"/>
        <v>16</v>
      </c>
      <c r="AB441" s="32">
        <f t="shared" si="92"/>
        <v>0.97399999999999998</v>
      </c>
      <c r="AC441" s="33">
        <f t="shared" si="93"/>
        <v>0.97777999999999998</v>
      </c>
      <c r="AD441" s="32">
        <f t="shared" si="94"/>
        <v>0.98</v>
      </c>
      <c r="AE441" s="116"/>
      <c r="AF441" s="70"/>
      <c r="AG441" s="191"/>
      <c r="AH441" s="70"/>
      <c r="AI441" s="126"/>
      <c r="AJ441" s="127"/>
      <c r="AK441" s="126"/>
    </row>
    <row r="442" spans="1:37" ht="24.95" customHeight="1">
      <c r="A442" s="346"/>
      <c r="B442" s="346"/>
      <c r="C442" s="346"/>
      <c r="D442" s="353"/>
      <c r="E442" s="346"/>
      <c r="F442" s="188">
        <v>2</v>
      </c>
      <c r="G442" s="142">
        <v>19.5</v>
      </c>
      <c r="H442" s="143">
        <v>2.56</v>
      </c>
      <c r="I442" s="152">
        <v>8.5299999999999994</v>
      </c>
      <c r="J442" s="134">
        <v>24.37</v>
      </c>
      <c r="K442" s="152">
        <v>81.349999999999994</v>
      </c>
      <c r="L442" s="235">
        <f t="shared" si="95"/>
        <v>0.99375000000000002</v>
      </c>
      <c r="M442" s="236">
        <f t="shared" si="96"/>
        <v>0.99375000000000002</v>
      </c>
      <c r="N442" s="346"/>
      <c r="O442" s="346"/>
      <c r="P442" s="392"/>
      <c r="R442" s="206">
        <v>1</v>
      </c>
      <c r="S442" s="207"/>
      <c r="T442" s="20"/>
      <c r="U442" s="20"/>
      <c r="V442" s="20"/>
      <c r="W442" s="23"/>
      <c r="X442" s="118" t="s">
        <v>515</v>
      </c>
      <c r="Y442" s="30">
        <f t="shared" si="89"/>
        <v>18</v>
      </c>
      <c r="Z442" s="31">
        <f t="shared" si="90"/>
        <v>19.5</v>
      </c>
      <c r="AA442" s="30">
        <f t="shared" si="91"/>
        <v>20</v>
      </c>
      <c r="AB442" s="32">
        <f t="shared" si="92"/>
        <v>0.99</v>
      </c>
      <c r="AC442" s="33">
        <f t="shared" si="93"/>
        <v>0.99375000000000002</v>
      </c>
      <c r="AD442" s="32">
        <f t="shared" si="94"/>
        <v>0.995</v>
      </c>
      <c r="AE442" s="116"/>
      <c r="AF442" s="70"/>
      <c r="AG442" s="191"/>
      <c r="AH442" s="70"/>
      <c r="AI442" s="126"/>
      <c r="AJ442" s="127"/>
      <c r="AK442" s="126"/>
    </row>
    <row r="443" spans="1:37" ht="24.95" customHeight="1">
      <c r="A443" s="346"/>
      <c r="B443" s="346"/>
      <c r="C443" s="346"/>
      <c r="D443" s="353"/>
      <c r="E443" s="346"/>
      <c r="F443" s="188">
        <v>3</v>
      </c>
      <c r="G443" s="142">
        <v>15.26</v>
      </c>
      <c r="H443" s="143">
        <v>1.78</v>
      </c>
      <c r="I443" s="152">
        <v>3.45</v>
      </c>
      <c r="J443" s="134">
        <v>19.829999999999998</v>
      </c>
      <c r="K443" s="152">
        <v>38.5</v>
      </c>
      <c r="L443" s="235">
        <f t="shared" si="95"/>
        <v>0.97777999999999998</v>
      </c>
      <c r="M443" s="236">
        <f t="shared" si="96"/>
        <v>0.97777999999999998</v>
      </c>
      <c r="N443" s="346"/>
      <c r="O443" s="346"/>
      <c r="P443" s="348"/>
      <c r="R443" s="206"/>
      <c r="S443" s="207"/>
      <c r="T443" s="20"/>
      <c r="U443" s="20"/>
      <c r="V443" s="20"/>
      <c r="W443" s="23"/>
      <c r="X443" s="118" t="s">
        <v>515</v>
      </c>
      <c r="Y443" s="30">
        <f t="shared" si="89"/>
        <v>14</v>
      </c>
      <c r="Z443" s="31">
        <f t="shared" si="90"/>
        <v>15.26</v>
      </c>
      <c r="AA443" s="30">
        <f t="shared" si="91"/>
        <v>16</v>
      </c>
      <c r="AB443" s="32">
        <f t="shared" si="92"/>
        <v>0.97399999999999998</v>
      </c>
      <c r="AC443" s="33">
        <f t="shared" si="93"/>
        <v>0.97777999999999998</v>
      </c>
      <c r="AD443" s="32">
        <f t="shared" si="94"/>
        <v>0.98</v>
      </c>
      <c r="AE443" s="116"/>
      <c r="AF443" s="70"/>
      <c r="AG443" s="191"/>
      <c r="AH443" s="70"/>
      <c r="AI443" s="126"/>
      <c r="AJ443" s="127"/>
      <c r="AK443" s="126"/>
    </row>
    <row r="444" spans="1:37" ht="21.95" customHeight="1">
      <c r="A444" s="184">
        <v>178</v>
      </c>
      <c r="B444" s="184" t="s">
        <v>124</v>
      </c>
      <c r="C444" s="184" t="s">
        <v>410</v>
      </c>
      <c r="D444" s="185" t="s">
        <v>411</v>
      </c>
      <c r="E444" s="184" t="s">
        <v>11</v>
      </c>
      <c r="F444" s="184">
        <v>1</v>
      </c>
      <c r="G444" s="146">
        <v>29.95</v>
      </c>
      <c r="H444" s="147">
        <v>2.41</v>
      </c>
      <c r="I444" s="151">
        <v>4.72</v>
      </c>
      <c r="J444" s="134">
        <v>27.48</v>
      </c>
      <c r="K444" s="152">
        <v>52.84</v>
      </c>
      <c r="L444" s="121">
        <f t="shared" si="95"/>
        <v>0.95314999999999994</v>
      </c>
      <c r="M444" s="123">
        <f t="shared" si="96"/>
        <v>0.95314999999999994</v>
      </c>
      <c r="N444" s="184" t="s">
        <v>481</v>
      </c>
      <c r="O444" s="184" t="s">
        <v>488</v>
      </c>
      <c r="P444" s="188" t="str">
        <f t="shared" ref="P444:P448" si="102">IF(H444&lt;L444,"Replace",IF(I444&lt;M444,"Replace","Comply"))</f>
        <v>Comply</v>
      </c>
      <c r="R444" s="206">
        <v>1</v>
      </c>
      <c r="S444" s="207"/>
      <c r="T444" s="20"/>
      <c r="U444" s="20"/>
      <c r="V444" s="20"/>
      <c r="W444" s="23"/>
      <c r="X444" s="118" t="s">
        <v>515</v>
      </c>
      <c r="Y444" s="30">
        <f t="shared" si="89"/>
        <v>28</v>
      </c>
      <c r="Z444" s="31">
        <f t="shared" si="90"/>
        <v>29.95</v>
      </c>
      <c r="AA444" s="30">
        <f t="shared" si="91"/>
        <v>30</v>
      </c>
      <c r="AB444" s="32">
        <f t="shared" si="92"/>
        <v>0.95899999999999996</v>
      </c>
      <c r="AC444" s="33">
        <f t="shared" si="93"/>
        <v>0.95314999999999994</v>
      </c>
      <c r="AD444" s="32">
        <f t="shared" si="94"/>
        <v>0.95299999999999996</v>
      </c>
      <c r="AE444" s="116"/>
      <c r="AF444" s="70"/>
      <c r="AG444" s="191"/>
      <c r="AH444" s="70"/>
      <c r="AI444" s="126"/>
      <c r="AJ444" s="127"/>
      <c r="AK444" s="126"/>
    </row>
    <row r="445" spans="1:37" ht="21.95" customHeight="1">
      <c r="A445" s="184">
        <v>179</v>
      </c>
      <c r="B445" s="184" t="s">
        <v>124</v>
      </c>
      <c r="C445" s="184" t="s">
        <v>408</v>
      </c>
      <c r="D445" s="185" t="s">
        <v>412</v>
      </c>
      <c r="E445" s="184" t="s">
        <v>11</v>
      </c>
      <c r="F445" s="184">
        <v>1</v>
      </c>
      <c r="G445" s="146">
        <v>23.95</v>
      </c>
      <c r="H445" s="147">
        <v>1.1100000000000001</v>
      </c>
      <c r="I445" s="151">
        <v>3.73</v>
      </c>
      <c r="J445" s="134">
        <v>18.37</v>
      </c>
      <c r="K445" s="144">
        <v>56.5</v>
      </c>
      <c r="L445" s="121">
        <f t="shared" si="95"/>
        <v>0.96732499999999999</v>
      </c>
      <c r="M445" s="123">
        <f t="shared" si="96"/>
        <v>0.96732499999999999</v>
      </c>
      <c r="N445" s="184" t="s">
        <v>481</v>
      </c>
      <c r="O445" s="184" t="s">
        <v>488</v>
      </c>
      <c r="P445" s="188" t="str">
        <f t="shared" si="102"/>
        <v>Comply</v>
      </c>
      <c r="R445" s="206">
        <v>1</v>
      </c>
      <c r="S445" s="207"/>
      <c r="T445" s="20"/>
      <c r="U445" s="20"/>
      <c r="V445" s="20"/>
      <c r="W445" s="23"/>
      <c r="X445" s="118" t="s">
        <v>515</v>
      </c>
      <c r="Y445" s="30">
        <f t="shared" si="89"/>
        <v>22</v>
      </c>
      <c r="Z445" s="31">
        <f t="shared" si="90"/>
        <v>23.95</v>
      </c>
      <c r="AA445" s="30">
        <f t="shared" si="91"/>
        <v>24</v>
      </c>
      <c r="AB445" s="32">
        <f t="shared" si="92"/>
        <v>0.98</v>
      </c>
      <c r="AC445" s="33">
        <f t="shared" si="93"/>
        <v>0.96732499999999999</v>
      </c>
      <c r="AD445" s="32">
        <f t="shared" si="94"/>
        <v>0.96699999999999997</v>
      </c>
      <c r="AE445" s="116"/>
      <c r="AF445" s="70"/>
      <c r="AG445" s="191"/>
      <c r="AH445" s="70"/>
      <c r="AI445" s="126"/>
      <c r="AJ445" s="127"/>
      <c r="AK445" s="126"/>
    </row>
    <row r="446" spans="1:37" ht="21.95" customHeight="1">
      <c r="A446" s="184">
        <v>180</v>
      </c>
      <c r="B446" s="184" t="s">
        <v>124</v>
      </c>
      <c r="C446" s="184" t="s">
        <v>413</v>
      </c>
      <c r="D446" s="185" t="s">
        <v>414</v>
      </c>
      <c r="E446" s="184" t="s">
        <v>11</v>
      </c>
      <c r="F446" s="184">
        <v>1</v>
      </c>
      <c r="G446" s="146">
        <v>17.95</v>
      </c>
      <c r="H446" s="147">
        <v>1.72</v>
      </c>
      <c r="I446" s="151">
        <v>3.47</v>
      </c>
      <c r="J446" s="134">
        <v>23.63</v>
      </c>
      <c r="K446" s="152">
        <v>47.63</v>
      </c>
      <c r="L446" s="121">
        <f t="shared" si="95"/>
        <v>0.98975000000000002</v>
      </c>
      <c r="M446" s="123">
        <f t="shared" si="96"/>
        <v>0.98975000000000002</v>
      </c>
      <c r="N446" s="184" t="s">
        <v>481</v>
      </c>
      <c r="O446" s="184" t="s">
        <v>488</v>
      </c>
      <c r="P446" s="188" t="str">
        <f t="shared" si="102"/>
        <v>Comply</v>
      </c>
      <c r="R446" s="206">
        <v>1</v>
      </c>
      <c r="S446" s="207"/>
      <c r="T446" s="20"/>
      <c r="U446" s="20"/>
      <c r="V446" s="20"/>
      <c r="W446" s="23"/>
      <c r="X446" s="118" t="s">
        <v>515</v>
      </c>
      <c r="Y446" s="30">
        <f t="shared" si="89"/>
        <v>16</v>
      </c>
      <c r="Z446" s="31">
        <f t="shared" si="90"/>
        <v>17.95</v>
      </c>
      <c r="AA446" s="30">
        <f t="shared" si="91"/>
        <v>18</v>
      </c>
      <c r="AB446" s="32">
        <f t="shared" si="92"/>
        <v>0.98</v>
      </c>
      <c r="AC446" s="33">
        <f t="shared" si="93"/>
        <v>0.98975000000000002</v>
      </c>
      <c r="AD446" s="32">
        <f t="shared" si="94"/>
        <v>0.99</v>
      </c>
      <c r="AE446" s="116"/>
      <c r="AF446" s="70"/>
      <c r="AG446" s="191"/>
      <c r="AH446" s="70"/>
      <c r="AI446" s="126"/>
      <c r="AJ446" s="127"/>
      <c r="AK446" s="126"/>
    </row>
    <row r="447" spans="1:37" ht="21.95" customHeight="1">
      <c r="A447" s="184">
        <v>181</v>
      </c>
      <c r="B447" s="184" t="s">
        <v>124</v>
      </c>
      <c r="C447" s="184" t="s">
        <v>415</v>
      </c>
      <c r="D447" s="185" t="s">
        <v>416</v>
      </c>
      <c r="E447" s="184" t="s">
        <v>11</v>
      </c>
      <c r="F447" s="184">
        <v>1</v>
      </c>
      <c r="G447" s="146">
        <v>23.95</v>
      </c>
      <c r="H447" s="147">
        <v>1.1100000000000001</v>
      </c>
      <c r="I447" s="151">
        <v>3.73</v>
      </c>
      <c r="J447" s="134">
        <v>18.37</v>
      </c>
      <c r="K447" s="144">
        <v>56.5</v>
      </c>
      <c r="L447" s="121">
        <f t="shared" si="95"/>
        <v>0.96732499999999999</v>
      </c>
      <c r="M447" s="123">
        <f t="shared" si="96"/>
        <v>0.96732499999999999</v>
      </c>
      <c r="N447" s="184" t="s">
        <v>481</v>
      </c>
      <c r="O447" s="184" t="s">
        <v>488</v>
      </c>
      <c r="P447" s="188" t="str">
        <f t="shared" si="102"/>
        <v>Comply</v>
      </c>
      <c r="R447" s="206">
        <v>1</v>
      </c>
      <c r="S447" s="207"/>
      <c r="T447" s="20"/>
      <c r="U447" s="20"/>
      <c r="V447" s="20"/>
      <c r="W447" s="23"/>
      <c r="X447" s="118" t="s">
        <v>515</v>
      </c>
      <c r="Y447" s="30">
        <f t="shared" si="89"/>
        <v>22</v>
      </c>
      <c r="Z447" s="31">
        <f t="shared" si="90"/>
        <v>23.95</v>
      </c>
      <c r="AA447" s="30">
        <f t="shared" si="91"/>
        <v>24</v>
      </c>
      <c r="AB447" s="32">
        <f t="shared" si="92"/>
        <v>0.98</v>
      </c>
      <c r="AC447" s="33">
        <f t="shared" si="93"/>
        <v>0.96732499999999999</v>
      </c>
      <c r="AD447" s="32">
        <f t="shared" si="94"/>
        <v>0.96699999999999997</v>
      </c>
      <c r="AE447" s="116"/>
      <c r="AF447" s="70"/>
      <c r="AG447" s="191"/>
      <c r="AH447" s="70"/>
      <c r="AI447" s="126"/>
      <c r="AJ447" s="127"/>
      <c r="AK447" s="126"/>
    </row>
    <row r="448" spans="1:37" ht="21.95" customHeight="1">
      <c r="A448" s="184">
        <v>182</v>
      </c>
      <c r="B448" s="184" t="s">
        <v>124</v>
      </c>
      <c r="C448" s="184" t="s">
        <v>417</v>
      </c>
      <c r="D448" s="185" t="s">
        <v>418</v>
      </c>
      <c r="E448" s="184" t="s">
        <v>11</v>
      </c>
      <c r="F448" s="184">
        <v>1</v>
      </c>
      <c r="G448" s="146">
        <v>23.95</v>
      </c>
      <c r="H448" s="147">
        <v>1.1100000000000001</v>
      </c>
      <c r="I448" s="151">
        <v>3.73</v>
      </c>
      <c r="J448" s="134">
        <v>18.37</v>
      </c>
      <c r="K448" s="144">
        <v>56.5</v>
      </c>
      <c r="L448" s="121">
        <f t="shared" si="95"/>
        <v>0.96732499999999999</v>
      </c>
      <c r="M448" s="123">
        <f t="shared" si="96"/>
        <v>0.96732499999999999</v>
      </c>
      <c r="N448" s="184" t="s">
        <v>481</v>
      </c>
      <c r="O448" s="184" t="s">
        <v>488</v>
      </c>
      <c r="P448" s="188" t="str">
        <f t="shared" si="102"/>
        <v>Comply</v>
      </c>
      <c r="R448" s="206">
        <v>1</v>
      </c>
      <c r="S448" s="207"/>
      <c r="T448" s="20"/>
      <c r="U448" s="20"/>
      <c r="V448" s="20"/>
      <c r="W448" s="23"/>
      <c r="X448" s="118" t="s">
        <v>515</v>
      </c>
      <c r="Y448" s="30">
        <f t="shared" si="89"/>
        <v>22</v>
      </c>
      <c r="Z448" s="31">
        <f t="shared" si="90"/>
        <v>23.95</v>
      </c>
      <c r="AA448" s="30">
        <f t="shared" si="91"/>
        <v>24</v>
      </c>
      <c r="AB448" s="32">
        <f t="shared" si="92"/>
        <v>0.98</v>
      </c>
      <c r="AC448" s="33">
        <f t="shared" si="93"/>
        <v>0.96732499999999999</v>
      </c>
      <c r="AD448" s="32">
        <f t="shared" si="94"/>
        <v>0.96699999999999997</v>
      </c>
      <c r="AE448" s="116"/>
      <c r="AF448" s="70"/>
      <c r="AG448" s="191"/>
      <c r="AH448" s="70"/>
      <c r="AI448" s="126"/>
      <c r="AJ448" s="127"/>
      <c r="AK448" s="126"/>
    </row>
    <row r="449" spans="1:37" ht="24.95" customHeight="1">
      <c r="A449" s="348">
        <v>183</v>
      </c>
      <c r="B449" s="348" t="s">
        <v>124</v>
      </c>
      <c r="C449" s="348" t="s">
        <v>419</v>
      </c>
      <c r="D449" s="352" t="s">
        <v>420</v>
      </c>
      <c r="E449" s="348" t="s">
        <v>62</v>
      </c>
      <c r="F449" s="187">
        <v>1</v>
      </c>
      <c r="G449" s="140">
        <v>8.76</v>
      </c>
      <c r="H449" s="260">
        <v>0.99</v>
      </c>
      <c r="I449" s="273">
        <v>1.1299999999999999</v>
      </c>
      <c r="J449" s="252">
        <v>16.48</v>
      </c>
      <c r="K449" s="253">
        <v>25.53</v>
      </c>
      <c r="L449" s="121">
        <f t="shared" si="95"/>
        <v>0.93445999999999996</v>
      </c>
      <c r="M449" s="123">
        <f t="shared" si="96"/>
        <v>0.93445999999999996</v>
      </c>
      <c r="N449" s="348" t="s">
        <v>481</v>
      </c>
      <c r="O449" s="348" t="s">
        <v>488</v>
      </c>
      <c r="P449" s="375" t="s">
        <v>524</v>
      </c>
      <c r="R449" s="206">
        <v>1</v>
      </c>
      <c r="S449" s="207"/>
      <c r="T449" s="20"/>
      <c r="U449" s="20"/>
      <c r="V449" s="20"/>
      <c r="W449" s="23"/>
      <c r="X449" s="118" t="s">
        <v>515</v>
      </c>
      <c r="Y449" s="30">
        <f t="shared" si="89"/>
        <v>8</v>
      </c>
      <c r="Z449" s="31">
        <f t="shared" si="90"/>
        <v>8.76</v>
      </c>
      <c r="AA449" s="30">
        <f t="shared" si="91"/>
        <v>10</v>
      </c>
      <c r="AB449" s="32">
        <f t="shared" si="92"/>
        <v>0.92800000000000005</v>
      </c>
      <c r="AC449" s="33">
        <f t="shared" si="93"/>
        <v>0.93445999999999996</v>
      </c>
      <c r="AD449" s="32">
        <f t="shared" si="94"/>
        <v>0.94499999999999995</v>
      </c>
      <c r="AE449" s="116"/>
      <c r="AF449" s="70"/>
      <c r="AG449" s="191"/>
      <c r="AH449" s="70"/>
      <c r="AI449" s="126"/>
      <c r="AJ449" s="127"/>
      <c r="AK449" s="126"/>
    </row>
    <row r="450" spans="1:37" ht="24.95" customHeight="1">
      <c r="A450" s="346"/>
      <c r="B450" s="346"/>
      <c r="C450" s="346"/>
      <c r="D450" s="353"/>
      <c r="E450" s="346"/>
      <c r="F450" s="188">
        <v>2</v>
      </c>
      <c r="G450" s="142">
        <v>17.71</v>
      </c>
      <c r="H450" s="143">
        <v>1.66</v>
      </c>
      <c r="I450" s="152">
        <v>4.74</v>
      </c>
      <c r="J450" s="134">
        <v>33.75</v>
      </c>
      <c r="K450" s="144">
        <v>56.32</v>
      </c>
      <c r="L450" s="121">
        <f t="shared" si="95"/>
        <v>0.98855000000000004</v>
      </c>
      <c r="M450" s="123">
        <f t="shared" si="96"/>
        <v>0.98855000000000004</v>
      </c>
      <c r="N450" s="346"/>
      <c r="O450" s="346"/>
      <c r="P450" s="376"/>
      <c r="R450" s="206"/>
      <c r="S450" s="207"/>
      <c r="T450" s="20"/>
      <c r="U450" s="20"/>
      <c r="V450" s="20"/>
      <c r="W450" s="23"/>
      <c r="X450" s="118" t="s">
        <v>515</v>
      </c>
      <c r="Y450" s="30">
        <f t="shared" si="89"/>
        <v>16</v>
      </c>
      <c r="Z450" s="31">
        <f t="shared" si="90"/>
        <v>17.71</v>
      </c>
      <c r="AA450" s="30">
        <f t="shared" si="91"/>
        <v>18</v>
      </c>
      <c r="AB450" s="32">
        <f t="shared" si="92"/>
        <v>0.98</v>
      </c>
      <c r="AC450" s="33">
        <f t="shared" si="93"/>
        <v>0.98855000000000004</v>
      </c>
      <c r="AD450" s="32">
        <f t="shared" si="94"/>
        <v>0.99</v>
      </c>
      <c r="AE450" s="116"/>
      <c r="AF450" s="70"/>
      <c r="AG450" s="191"/>
      <c r="AH450" s="70"/>
      <c r="AI450" s="126"/>
      <c r="AJ450" s="127"/>
      <c r="AK450" s="126"/>
    </row>
    <row r="451" spans="1:37" ht="24.95" customHeight="1">
      <c r="A451" s="346"/>
      <c r="B451" s="346"/>
      <c r="C451" s="346"/>
      <c r="D451" s="353"/>
      <c r="E451" s="346"/>
      <c r="F451" s="188">
        <v>3</v>
      </c>
      <c r="G451" s="146">
        <v>8.67</v>
      </c>
      <c r="H451" s="143">
        <v>0.99</v>
      </c>
      <c r="I451" s="152">
        <v>1.1299999999999999</v>
      </c>
      <c r="J451" s="134">
        <v>16.48</v>
      </c>
      <c r="K451" s="144">
        <v>25.53</v>
      </c>
      <c r="L451" s="121">
        <f t="shared" si="95"/>
        <v>0.93369500000000005</v>
      </c>
      <c r="M451" s="123">
        <f t="shared" si="96"/>
        <v>0.93369500000000005</v>
      </c>
      <c r="N451" s="346"/>
      <c r="O451" s="346"/>
      <c r="P451" s="347"/>
      <c r="R451" s="206"/>
      <c r="S451" s="207"/>
      <c r="T451" s="20"/>
      <c r="U451" s="20"/>
      <c r="V451" s="20"/>
      <c r="W451" s="23"/>
      <c r="X451" s="118" t="s">
        <v>515</v>
      </c>
      <c r="Y451" s="30">
        <f t="shared" si="89"/>
        <v>8</v>
      </c>
      <c r="Z451" s="31">
        <f t="shared" si="90"/>
        <v>8.67</v>
      </c>
      <c r="AA451" s="30">
        <f t="shared" si="91"/>
        <v>10</v>
      </c>
      <c r="AB451" s="32">
        <f t="shared" si="92"/>
        <v>0.92800000000000005</v>
      </c>
      <c r="AC451" s="33">
        <f t="shared" si="93"/>
        <v>0.93369500000000005</v>
      </c>
      <c r="AD451" s="32">
        <f t="shared" si="94"/>
        <v>0.94499999999999995</v>
      </c>
      <c r="AE451" s="116"/>
      <c r="AF451" s="70"/>
      <c r="AG451" s="191"/>
      <c r="AH451" s="70"/>
      <c r="AI451" s="126"/>
      <c r="AJ451" s="127"/>
      <c r="AK451" s="126"/>
    </row>
    <row r="452" spans="1:37" ht="24.95" customHeight="1">
      <c r="A452" s="345">
        <v>184</v>
      </c>
      <c r="B452" s="345" t="s">
        <v>124</v>
      </c>
      <c r="C452" s="345" t="s">
        <v>421</v>
      </c>
      <c r="D452" s="350" t="s">
        <v>422</v>
      </c>
      <c r="E452" s="345" t="s">
        <v>16</v>
      </c>
      <c r="F452" s="184">
        <v>1</v>
      </c>
      <c r="G452" s="150">
        <v>9.6</v>
      </c>
      <c r="H452" s="147">
        <v>2.66</v>
      </c>
      <c r="I452" s="151">
        <v>5.25</v>
      </c>
      <c r="J452" s="134">
        <v>43.95</v>
      </c>
      <c r="K452" s="144">
        <v>86.57</v>
      </c>
      <c r="L452" s="121">
        <f t="shared" si="95"/>
        <v>0.94159999999999999</v>
      </c>
      <c r="M452" s="123">
        <f t="shared" si="96"/>
        <v>0.94159999999999999</v>
      </c>
      <c r="N452" s="345" t="s">
        <v>481</v>
      </c>
      <c r="O452" s="345" t="s">
        <v>488</v>
      </c>
      <c r="P452" s="375" t="s">
        <v>524</v>
      </c>
      <c r="R452" s="206"/>
      <c r="S452" s="207"/>
      <c r="T452" s="20"/>
      <c r="U452" s="20"/>
      <c r="V452" s="20"/>
      <c r="W452" s="23"/>
      <c r="X452" s="118" t="s">
        <v>515</v>
      </c>
      <c r="Y452" s="30">
        <f t="shared" si="89"/>
        <v>8</v>
      </c>
      <c r="Z452" s="31">
        <f t="shared" si="90"/>
        <v>9.6</v>
      </c>
      <c r="AA452" s="30">
        <f t="shared" si="91"/>
        <v>10</v>
      </c>
      <c r="AB452" s="32">
        <f t="shared" si="92"/>
        <v>0.92800000000000005</v>
      </c>
      <c r="AC452" s="33">
        <f t="shared" si="93"/>
        <v>0.94159999999999999</v>
      </c>
      <c r="AD452" s="32">
        <f t="shared" si="94"/>
        <v>0.94499999999999995</v>
      </c>
      <c r="AE452" s="116"/>
      <c r="AF452" s="70"/>
      <c r="AG452" s="191"/>
      <c r="AH452" s="70"/>
      <c r="AI452" s="126"/>
      <c r="AJ452" s="127"/>
      <c r="AK452" s="126"/>
    </row>
    <row r="453" spans="1:37" ht="24.95" customHeight="1">
      <c r="A453" s="345"/>
      <c r="B453" s="345"/>
      <c r="C453" s="345"/>
      <c r="D453" s="350"/>
      <c r="E453" s="345"/>
      <c r="F453" s="184">
        <v>2</v>
      </c>
      <c r="G453" s="146">
        <v>29.6</v>
      </c>
      <c r="H453" s="147">
        <v>1.05</v>
      </c>
      <c r="I453" s="151">
        <v>7.57</v>
      </c>
      <c r="J453" s="143">
        <v>17</v>
      </c>
      <c r="K453" s="144">
        <v>86.01</v>
      </c>
      <c r="L453" s="121">
        <f t="shared" si="95"/>
        <v>0.95419999999999994</v>
      </c>
      <c r="M453" s="123">
        <f t="shared" si="96"/>
        <v>0.95419999999999994</v>
      </c>
      <c r="N453" s="345"/>
      <c r="O453" s="345"/>
      <c r="P453" s="376"/>
      <c r="R453" s="206">
        <v>1</v>
      </c>
      <c r="S453" s="207"/>
      <c r="T453" s="20"/>
      <c r="U453" s="20"/>
      <c r="V453" s="20"/>
      <c r="W453" s="23"/>
      <c r="X453" s="118" t="s">
        <v>515</v>
      </c>
      <c r="Y453" s="30">
        <f t="shared" si="89"/>
        <v>28</v>
      </c>
      <c r="Z453" s="31">
        <f t="shared" si="90"/>
        <v>29.6</v>
      </c>
      <c r="AA453" s="30">
        <f t="shared" si="91"/>
        <v>30</v>
      </c>
      <c r="AB453" s="32">
        <f t="shared" si="92"/>
        <v>0.95899999999999996</v>
      </c>
      <c r="AC453" s="33">
        <f t="shared" si="93"/>
        <v>0.95419999999999994</v>
      </c>
      <c r="AD453" s="32">
        <f t="shared" si="94"/>
        <v>0.95299999999999996</v>
      </c>
      <c r="AE453" s="116"/>
      <c r="AF453" s="70"/>
      <c r="AG453" s="191"/>
      <c r="AH453" s="70"/>
      <c r="AI453" s="126"/>
      <c r="AJ453" s="127"/>
      <c r="AK453" s="126"/>
    </row>
    <row r="454" spans="1:37" ht="24.95" customHeight="1">
      <c r="A454" s="345"/>
      <c r="B454" s="345"/>
      <c r="C454" s="345"/>
      <c r="D454" s="350"/>
      <c r="E454" s="345"/>
      <c r="F454" s="184">
        <v>3</v>
      </c>
      <c r="G454" s="146">
        <v>9.6</v>
      </c>
      <c r="H454" s="147">
        <v>2.66</v>
      </c>
      <c r="I454" s="151">
        <v>5.25</v>
      </c>
      <c r="J454" s="134">
        <v>43.95</v>
      </c>
      <c r="K454" s="144">
        <v>86.57</v>
      </c>
      <c r="L454" s="121">
        <f t="shared" si="95"/>
        <v>0.94159999999999999</v>
      </c>
      <c r="M454" s="123">
        <f t="shared" si="96"/>
        <v>0.94159999999999999</v>
      </c>
      <c r="N454" s="345"/>
      <c r="O454" s="345"/>
      <c r="P454" s="347"/>
      <c r="R454" s="206"/>
      <c r="S454" s="207"/>
      <c r="T454" s="20"/>
      <c r="U454" s="20"/>
      <c r="V454" s="20"/>
      <c r="W454" s="23"/>
      <c r="X454" s="118" t="s">
        <v>515</v>
      </c>
      <c r="Y454" s="30">
        <f t="shared" si="89"/>
        <v>8</v>
      </c>
      <c r="Z454" s="31">
        <f t="shared" si="90"/>
        <v>9.6</v>
      </c>
      <c r="AA454" s="30">
        <f t="shared" si="91"/>
        <v>10</v>
      </c>
      <c r="AB454" s="32">
        <f t="shared" si="92"/>
        <v>0.92800000000000005</v>
      </c>
      <c r="AC454" s="33">
        <f t="shared" si="93"/>
        <v>0.94159999999999999</v>
      </c>
      <c r="AD454" s="32">
        <f t="shared" si="94"/>
        <v>0.94499999999999995</v>
      </c>
      <c r="AE454" s="116"/>
      <c r="AF454" s="70"/>
      <c r="AG454" s="191"/>
      <c r="AH454" s="70"/>
      <c r="AI454" s="126"/>
      <c r="AJ454" s="127"/>
      <c r="AK454" s="126"/>
    </row>
    <row r="455" spans="1:37" ht="24.95" customHeight="1">
      <c r="A455" s="346">
        <v>185</v>
      </c>
      <c r="B455" s="346" t="s">
        <v>124</v>
      </c>
      <c r="C455" s="346" t="s">
        <v>423</v>
      </c>
      <c r="D455" s="353" t="s">
        <v>424</v>
      </c>
      <c r="E455" s="346" t="s">
        <v>54</v>
      </c>
      <c r="F455" s="188">
        <v>1</v>
      </c>
      <c r="G455" s="142">
        <v>8.91</v>
      </c>
      <c r="H455" s="143">
        <v>1.1499999999999999</v>
      </c>
      <c r="I455" s="152">
        <v>1.6</v>
      </c>
      <c r="J455" s="134">
        <v>19.14</v>
      </c>
      <c r="K455" s="144">
        <v>27.99</v>
      </c>
      <c r="L455" s="121">
        <f t="shared" si="95"/>
        <v>0.93573499999999998</v>
      </c>
      <c r="M455" s="123">
        <f t="shared" si="96"/>
        <v>0.93573499999999998</v>
      </c>
      <c r="N455" s="346" t="s">
        <v>481</v>
      </c>
      <c r="O455" s="346" t="s">
        <v>488</v>
      </c>
      <c r="P455" s="375" t="s">
        <v>524</v>
      </c>
      <c r="R455" s="206"/>
      <c r="S455" s="207"/>
      <c r="T455" s="20"/>
      <c r="U455" s="20"/>
      <c r="V455" s="20"/>
      <c r="W455" s="23"/>
      <c r="X455" s="118" t="s">
        <v>515</v>
      </c>
      <c r="Y455" s="30">
        <f t="shared" si="89"/>
        <v>8</v>
      </c>
      <c r="Z455" s="31">
        <f t="shared" si="90"/>
        <v>8.91</v>
      </c>
      <c r="AA455" s="30">
        <f t="shared" si="91"/>
        <v>10</v>
      </c>
      <c r="AB455" s="32">
        <f t="shared" si="92"/>
        <v>0.92800000000000005</v>
      </c>
      <c r="AC455" s="33">
        <f t="shared" si="93"/>
        <v>0.93573499999999998</v>
      </c>
      <c r="AD455" s="32">
        <f t="shared" si="94"/>
        <v>0.94499999999999995</v>
      </c>
      <c r="AE455" s="116"/>
      <c r="AF455" s="70"/>
      <c r="AG455" s="191"/>
      <c r="AH455" s="70"/>
      <c r="AI455" s="126"/>
      <c r="AJ455" s="127"/>
      <c r="AK455" s="126"/>
    </row>
    <row r="456" spans="1:37" ht="24.95" customHeight="1">
      <c r="A456" s="346"/>
      <c r="B456" s="346"/>
      <c r="C456" s="346"/>
      <c r="D456" s="353"/>
      <c r="E456" s="346"/>
      <c r="F456" s="188">
        <v>2</v>
      </c>
      <c r="G456" s="142">
        <v>30.06</v>
      </c>
      <c r="H456" s="143">
        <v>0.96</v>
      </c>
      <c r="I456" s="152">
        <v>1.26</v>
      </c>
      <c r="J456" s="134">
        <v>17.66</v>
      </c>
      <c r="K456" s="144">
        <v>23.06</v>
      </c>
      <c r="L456" s="121">
        <f t="shared" si="95"/>
        <v>0.95275999999999994</v>
      </c>
      <c r="M456" s="123">
        <f t="shared" si="96"/>
        <v>0.95275999999999994</v>
      </c>
      <c r="N456" s="346"/>
      <c r="O456" s="346"/>
      <c r="P456" s="376"/>
      <c r="R456" s="206">
        <v>1</v>
      </c>
      <c r="S456" s="207"/>
      <c r="T456" s="20"/>
      <c r="U456" s="20"/>
      <c r="V456" s="20"/>
      <c r="W456" s="23"/>
      <c r="X456" s="118" t="s">
        <v>515</v>
      </c>
      <c r="Y456" s="30">
        <f t="shared" si="89"/>
        <v>30</v>
      </c>
      <c r="Z456" s="31">
        <f t="shared" si="90"/>
        <v>30.06</v>
      </c>
      <c r="AA456" s="30">
        <f t="shared" si="91"/>
        <v>32</v>
      </c>
      <c r="AB456" s="32">
        <f t="shared" si="92"/>
        <v>0.95299999999999996</v>
      </c>
      <c r="AC456" s="33">
        <f t="shared" si="93"/>
        <v>0.95275999999999994</v>
      </c>
      <c r="AD456" s="32">
        <f t="shared" si="94"/>
        <v>0.94499999999999995</v>
      </c>
      <c r="AE456" s="116"/>
      <c r="AF456" s="70"/>
      <c r="AG456" s="191"/>
      <c r="AH456" s="70"/>
      <c r="AI456" s="126"/>
      <c r="AJ456" s="127"/>
      <c r="AK456" s="126"/>
    </row>
    <row r="457" spans="1:37" ht="24.95" customHeight="1" thickBot="1">
      <c r="A457" s="346"/>
      <c r="B457" s="346"/>
      <c r="C457" s="346"/>
      <c r="D457" s="353"/>
      <c r="E457" s="346"/>
      <c r="F457" s="188">
        <v>3</v>
      </c>
      <c r="G457" s="142">
        <v>8.8000000000000007</v>
      </c>
      <c r="H457" s="143">
        <v>1.1499999999999999</v>
      </c>
      <c r="I457" s="152">
        <v>1.6</v>
      </c>
      <c r="J457" s="134">
        <v>19.14</v>
      </c>
      <c r="K457" s="144">
        <v>27.99</v>
      </c>
      <c r="L457" s="121">
        <f t="shared" si="95"/>
        <v>0.93479999999999996</v>
      </c>
      <c r="M457" s="123">
        <f t="shared" si="96"/>
        <v>0.93479999999999996</v>
      </c>
      <c r="N457" s="346"/>
      <c r="O457" s="346"/>
      <c r="P457" s="347"/>
      <c r="R457" s="232"/>
      <c r="S457" s="233"/>
      <c r="T457" s="24">
        <f>SUM(R440:R456)</f>
        <v>10</v>
      </c>
      <c r="U457" s="208">
        <f>SUM(S442:S456)</f>
        <v>0</v>
      </c>
      <c r="V457" s="25" t="s">
        <v>481</v>
      </c>
      <c r="W457" s="23"/>
      <c r="X457" s="118" t="s">
        <v>515</v>
      </c>
      <c r="Y457" s="30">
        <f t="shared" si="89"/>
        <v>8</v>
      </c>
      <c r="Z457" s="31">
        <f t="shared" si="90"/>
        <v>8.8000000000000007</v>
      </c>
      <c r="AA457" s="30">
        <f t="shared" si="91"/>
        <v>10</v>
      </c>
      <c r="AB457" s="32">
        <f t="shared" si="92"/>
        <v>0.92800000000000005</v>
      </c>
      <c r="AC457" s="33">
        <f t="shared" si="93"/>
        <v>0.93479999999999996</v>
      </c>
      <c r="AD457" s="32">
        <f t="shared" si="94"/>
        <v>0.94499999999999995</v>
      </c>
      <c r="AE457" s="116"/>
      <c r="AF457" s="70"/>
      <c r="AG457" s="191"/>
      <c r="AH457" s="70"/>
      <c r="AI457" s="126"/>
      <c r="AJ457" s="127"/>
      <c r="AK457" s="126"/>
    </row>
    <row r="458" spans="1:37" ht="24.95" customHeight="1">
      <c r="A458" s="249">
        <v>186</v>
      </c>
      <c r="B458" s="249" t="s">
        <v>425</v>
      </c>
      <c r="C458" s="249" t="s">
        <v>426</v>
      </c>
      <c r="D458" s="262" t="s">
        <v>427</v>
      </c>
      <c r="E458" s="249" t="s">
        <v>12</v>
      </c>
      <c r="F458" s="249">
        <v>1</v>
      </c>
      <c r="G458" s="150">
        <v>18.28</v>
      </c>
      <c r="H458" s="258">
        <v>1.69</v>
      </c>
      <c r="I458" s="251">
        <v>0.9</v>
      </c>
      <c r="J458" s="252">
        <v>39.96</v>
      </c>
      <c r="K458" s="253">
        <v>18.170000000000002</v>
      </c>
      <c r="L458" s="217">
        <f t="shared" si="95"/>
        <v>0.99070000000000003</v>
      </c>
      <c r="M458" s="218">
        <f t="shared" si="96"/>
        <v>0.99070000000000003</v>
      </c>
      <c r="N458" s="249" t="s">
        <v>482</v>
      </c>
      <c r="O458" s="249" t="s">
        <v>487</v>
      </c>
      <c r="P458" s="312" t="str">
        <f t="shared" ref="P458" si="103">IF(H458&lt;L458,"Replace",IF(I458&lt;M458,"Replace","Comply"))</f>
        <v>Replace</v>
      </c>
      <c r="R458" s="206"/>
      <c r="S458" s="207">
        <v>1</v>
      </c>
      <c r="T458" s="20"/>
      <c r="U458" s="20"/>
      <c r="V458" s="20"/>
      <c r="W458" s="23"/>
      <c r="X458" s="118" t="s">
        <v>515</v>
      </c>
      <c r="Y458" s="30">
        <f t="shared" si="89"/>
        <v>18</v>
      </c>
      <c r="Z458" s="31">
        <f t="shared" si="90"/>
        <v>18.28</v>
      </c>
      <c r="AA458" s="30">
        <f t="shared" si="91"/>
        <v>20</v>
      </c>
      <c r="AB458" s="32">
        <f t="shared" si="92"/>
        <v>0.99</v>
      </c>
      <c r="AC458" s="33">
        <f t="shared" si="93"/>
        <v>0.99070000000000003</v>
      </c>
      <c r="AD458" s="32">
        <f t="shared" si="94"/>
        <v>0.995</v>
      </c>
      <c r="AE458" s="116"/>
      <c r="AF458" s="70"/>
      <c r="AG458" s="191"/>
      <c r="AH458" s="70"/>
      <c r="AI458" s="126"/>
      <c r="AJ458" s="127"/>
      <c r="AK458" s="126"/>
    </row>
    <row r="459" spans="1:37" ht="24.95" customHeight="1">
      <c r="A459" s="345">
        <v>187</v>
      </c>
      <c r="B459" s="345" t="s">
        <v>425</v>
      </c>
      <c r="C459" s="345" t="s">
        <v>428</v>
      </c>
      <c r="D459" s="350" t="s">
        <v>429</v>
      </c>
      <c r="E459" s="345" t="s">
        <v>16</v>
      </c>
      <c r="F459" s="184">
        <v>1</v>
      </c>
      <c r="G459" s="146">
        <v>29.06</v>
      </c>
      <c r="H459" s="147">
        <v>0.34</v>
      </c>
      <c r="I459" s="151">
        <v>1.39</v>
      </c>
      <c r="J459" s="134">
        <v>7.33</v>
      </c>
      <c r="K459" s="144">
        <v>21.46</v>
      </c>
      <c r="L459" s="121">
        <f t="shared" si="95"/>
        <v>0.95582</v>
      </c>
      <c r="M459" s="123">
        <f t="shared" si="96"/>
        <v>0.95582</v>
      </c>
      <c r="N459" s="345" t="s">
        <v>482</v>
      </c>
      <c r="O459" s="345" t="s">
        <v>487</v>
      </c>
      <c r="P459" s="387" t="s">
        <v>528</v>
      </c>
      <c r="R459" s="206"/>
      <c r="S459" s="207"/>
      <c r="T459" s="20"/>
      <c r="U459" s="20"/>
      <c r="V459" s="20"/>
      <c r="W459" s="23"/>
      <c r="X459" s="118" t="s">
        <v>515</v>
      </c>
      <c r="Y459" s="30">
        <f t="shared" ref="Y459:Y503" si="104">LOOKUP(Z459,$AF$3:$BB$3,$AF$3:$BB$3)</f>
        <v>28</v>
      </c>
      <c r="Z459" s="31">
        <f t="shared" si="90"/>
        <v>29.06</v>
      </c>
      <c r="AA459" s="30">
        <f t="shared" ref="AA459:AA503" si="105">INDEX($AF$3:$BB$3,MATCH(Y459,$AF$3:$BB$3)+1)</f>
        <v>30</v>
      </c>
      <c r="AB459" s="32">
        <f t="shared" ref="AB459:AB503" si="106">LOOKUP(Y459,$AF$3:$BB$3,$AF$4:$BB$4)</f>
        <v>0.95899999999999996</v>
      </c>
      <c r="AC459" s="33">
        <f t="shared" si="93"/>
        <v>0.95582</v>
      </c>
      <c r="AD459" s="32">
        <f t="shared" ref="AD459:AD503" si="107">LOOKUP(AA459,$AF$3:$BB$3,$AF$4:$BB$4)</f>
        <v>0.95299999999999996</v>
      </c>
      <c r="AE459" s="116"/>
      <c r="AF459" s="70"/>
      <c r="AG459" s="191"/>
      <c r="AH459" s="70"/>
      <c r="AI459" s="126"/>
      <c r="AJ459" s="127"/>
      <c r="AK459" s="126"/>
    </row>
    <row r="460" spans="1:37" ht="24.95" customHeight="1">
      <c r="A460" s="345"/>
      <c r="B460" s="345"/>
      <c r="C460" s="345"/>
      <c r="D460" s="350"/>
      <c r="E460" s="345"/>
      <c r="F460" s="184">
        <v>2</v>
      </c>
      <c r="G460" s="146">
        <v>37.450000000000003</v>
      </c>
      <c r="H460" s="147">
        <v>0.36</v>
      </c>
      <c r="I460" s="151">
        <v>1.24</v>
      </c>
      <c r="J460" s="134">
        <v>8.27</v>
      </c>
      <c r="K460" s="144">
        <v>17.46</v>
      </c>
      <c r="L460" s="121">
        <f t="shared" si="95"/>
        <v>0.91702499999999998</v>
      </c>
      <c r="M460" s="123">
        <f t="shared" si="96"/>
        <v>0.91702499999999998</v>
      </c>
      <c r="N460" s="345"/>
      <c r="O460" s="345"/>
      <c r="P460" s="388"/>
      <c r="R460" s="206"/>
      <c r="S460" s="207">
        <v>1</v>
      </c>
      <c r="T460" s="20"/>
      <c r="U460" s="20"/>
      <c r="V460" s="20"/>
      <c r="W460" s="23"/>
      <c r="X460" s="118" t="s">
        <v>515</v>
      </c>
      <c r="Y460" s="30">
        <f t="shared" si="104"/>
        <v>36</v>
      </c>
      <c r="Z460" s="31">
        <f t="shared" si="90"/>
        <v>37.450000000000003</v>
      </c>
      <c r="AA460" s="30">
        <f t="shared" si="105"/>
        <v>38</v>
      </c>
      <c r="AB460" s="32">
        <f t="shared" si="106"/>
        <v>0.92500000000000004</v>
      </c>
      <c r="AC460" s="33">
        <f t="shared" si="93"/>
        <v>0.91702499999999998</v>
      </c>
      <c r="AD460" s="32">
        <f t="shared" si="107"/>
        <v>0.91400000000000003</v>
      </c>
      <c r="AE460" s="116"/>
      <c r="AF460" s="70"/>
      <c r="AG460" s="191"/>
      <c r="AH460" s="70"/>
      <c r="AI460" s="126"/>
      <c r="AJ460" s="127"/>
      <c r="AK460" s="126"/>
    </row>
    <row r="461" spans="1:37" ht="24.95" customHeight="1">
      <c r="A461" s="345"/>
      <c r="B461" s="345"/>
      <c r="C461" s="345"/>
      <c r="D461" s="350"/>
      <c r="E461" s="345"/>
      <c r="F461" s="184">
        <v>3</v>
      </c>
      <c r="G461" s="146">
        <v>28.86</v>
      </c>
      <c r="H461" s="147">
        <v>0.36</v>
      </c>
      <c r="I461" s="151">
        <v>1.39</v>
      </c>
      <c r="J461" s="134">
        <v>7.33</v>
      </c>
      <c r="K461" s="144">
        <v>21.46</v>
      </c>
      <c r="L461" s="121">
        <f t="shared" si="95"/>
        <v>0.95641999999999994</v>
      </c>
      <c r="M461" s="123">
        <f t="shared" si="96"/>
        <v>0.95641999999999994</v>
      </c>
      <c r="N461" s="345"/>
      <c r="O461" s="345"/>
      <c r="P461" s="389"/>
      <c r="R461" s="206"/>
      <c r="S461" s="207"/>
      <c r="T461" s="20"/>
      <c r="U461" s="20"/>
      <c r="V461" s="20"/>
      <c r="W461" s="23"/>
      <c r="X461" s="118" t="s">
        <v>515</v>
      </c>
      <c r="Y461" s="30">
        <f t="shared" si="104"/>
        <v>28</v>
      </c>
      <c r="Z461" s="31">
        <f t="shared" ref="Z461:Z503" si="108">G461</f>
        <v>28.86</v>
      </c>
      <c r="AA461" s="30">
        <f t="shared" si="105"/>
        <v>30</v>
      </c>
      <c r="AB461" s="32">
        <f t="shared" si="106"/>
        <v>0.95899999999999996</v>
      </c>
      <c r="AC461" s="33">
        <f t="shared" ref="AC461:AC503" si="109">((Z461-Y461)/(AA461-Y461))*(AD461-AB461)+AB461</f>
        <v>0.95641999999999994</v>
      </c>
      <c r="AD461" s="32">
        <f t="shared" si="107"/>
        <v>0.95299999999999996</v>
      </c>
      <c r="AE461" s="116"/>
      <c r="AF461" s="70"/>
      <c r="AG461" s="191"/>
      <c r="AH461" s="70"/>
      <c r="AI461" s="126"/>
      <c r="AJ461" s="127"/>
      <c r="AK461" s="126"/>
    </row>
    <row r="462" spans="1:37" ht="24.95" customHeight="1">
      <c r="A462" s="345">
        <v>188</v>
      </c>
      <c r="B462" s="345" t="s">
        <v>425</v>
      </c>
      <c r="C462" s="345" t="s">
        <v>430</v>
      </c>
      <c r="D462" s="350" t="s">
        <v>431</v>
      </c>
      <c r="E462" s="345" t="s">
        <v>54</v>
      </c>
      <c r="F462" s="184">
        <v>1</v>
      </c>
      <c r="G462" s="146">
        <v>10.37</v>
      </c>
      <c r="H462" s="147">
        <v>1.32</v>
      </c>
      <c r="I462" s="151">
        <v>1.86</v>
      </c>
      <c r="J462" s="134">
        <v>22.61</v>
      </c>
      <c r="K462" s="152">
        <v>25.84</v>
      </c>
      <c r="L462" s="121">
        <f t="shared" si="95"/>
        <v>0.94869999999999999</v>
      </c>
      <c r="M462" s="123">
        <f t="shared" si="96"/>
        <v>0.94869999999999999</v>
      </c>
      <c r="N462" s="345" t="s">
        <v>482</v>
      </c>
      <c r="O462" s="345" t="s">
        <v>487</v>
      </c>
      <c r="P462" s="375" t="s">
        <v>524</v>
      </c>
      <c r="R462" s="206"/>
      <c r="S462" s="207"/>
      <c r="T462" s="20"/>
      <c r="U462" s="20"/>
      <c r="V462" s="20"/>
      <c r="W462" s="23"/>
      <c r="X462" s="118" t="s">
        <v>515</v>
      </c>
      <c r="Y462" s="30">
        <f t="shared" si="104"/>
        <v>10</v>
      </c>
      <c r="Z462" s="31">
        <f t="shared" si="108"/>
        <v>10.37</v>
      </c>
      <c r="AA462" s="30">
        <f t="shared" si="105"/>
        <v>12</v>
      </c>
      <c r="AB462" s="32">
        <f t="shared" si="106"/>
        <v>0.94499999999999995</v>
      </c>
      <c r="AC462" s="33">
        <f t="shared" si="109"/>
        <v>0.94869999999999999</v>
      </c>
      <c r="AD462" s="32">
        <f t="shared" si="107"/>
        <v>0.96499999999999997</v>
      </c>
      <c r="AE462" s="116"/>
      <c r="AF462" s="70"/>
      <c r="AG462" s="191"/>
      <c r="AH462" s="70"/>
      <c r="AI462" s="126"/>
      <c r="AJ462" s="127"/>
      <c r="AK462" s="126"/>
    </row>
    <row r="463" spans="1:37" ht="24.95" customHeight="1">
      <c r="A463" s="345"/>
      <c r="B463" s="345"/>
      <c r="C463" s="345"/>
      <c r="D463" s="350"/>
      <c r="E463" s="345"/>
      <c r="F463" s="184">
        <v>2</v>
      </c>
      <c r="G463" s="146">
        <v>19.329999999999998</v>
      </c>
      <c r="H463" s="147">
        <v>1.31</v>
      </c>
      <c r="I463" s="151">
        <v>1.92</v>
      </c>
      <c r="J463" s="134">
        <v>18.28</v>
      </c>
      <c r="K463" s="152">
        <v>20</v>
      </c>
      <c r="L463" s="121">
        <f t="shared" si="95"/>
        <v>0.99332500000000001</v>
      </c>
      <c r="M463" s="123">
        <f t="shared" si="96"/>
        <v>0.99332500000000001</v>
      </c>
      <c r="N463" s="345"/>
      <c r="O463" s="345"/>
      <c r="P463" s="376"/>
      <c r="R463" s="206">
        <v>1</v>
      </c>
      <c r="S463" s="207"/>
      <c r="T463" s="20"/>
      <c r="U463" s="20"/>
      <c r="V463" s="20"/>
      <c r="W463" s="23"/>
      <c r="X463" s="118" t="s">
        <v>515</v>
      </c>
      <c r="Y463" s="30">
        <f t="shared" si="104"/>
        <v>18</v>
      </c>
      <c r="Z463" s="31">
        <f t="shared" si="108"/>
        <v>19.329999999999998</v>
      </c>
      <c r="AA463" s="30">
        <f t="shared" si="105"/>
        <v>20</v>
      </c>
      <c r="AB463" s="32">
        <f t="shared" si="106"/>
        <v>0.99</v>
      </c>
      <c r="AC463" s="33">
        <f t="shared" si="109"/>
        <v>0.99332500000000001</v>
      </c>
      <c r="AD463" s="32">
        <f t="shared" si="107"/>
        <v>0.995</v>
      </c>
      <c r="AE463" s="116"/>
      <c r="AF463" s="70"/>
      <c r="AG463" s="191"/>
      <c r="AH463" s="70"/>
      <c r="AI463" s="126"/>
      <c r="AJ463" s="127"/>
      <c r="AK463" s="126"/>
    </row>
    <row r="464" spans="1:37" ht="24.95" customHeight="1">
      <c r="A464" s="345"/>
      <c r="B464" s="345"/>
      <c r="C464" s="345"/>
      <c r="D464" s="350"/>
      <c r="E464" s="345"/>
      <c r="F464" s="184">
        <v>3</v>
      </c>
      <c r="G464" s="146">
        <v>10.39</v>
      </c>
      <c r="H464" s="147">
        <v>1.32</v>
      </c>
      <c r="I464" s="151">
        <v>1.86</v>
      </c>
      <c r="J464" s="134">
        <v>22.61</v>
      </c>
      <c r="K464" s="152">
        <v>25.84</v>
      </c>
      <c r="L464" s="121">
        <f t="shared" si="95"/>
        <v>0.94889999999999997</v>
      </c>
      <c r="M464" s="123">
        <f t="shared" si="96"/>
        <v>0.94889999999999997</v>
      </c>
      <c r="N464" s="345"/>
      <c r="O464" s="345"/>
      <c r="P464" s="347"/>
      <c r="R464" s="206"/>
      <c r="S464" s="207"/>
      <c r="T464" s="20"/>
      <c r="U464" s="20"/>
      <c r="V464" s="20"/>
      <c r="W464" s="23"/>
      <c r="X464" s="118" t="s">
        <v>515</v>
      </c>
      <c r="Y464" s="30">
        <f t="shared" si="104"/>
        <v>10</v>
      </c>
      <c r="Z464" s="31">
        <f t="shared" si="108"/>
        <v>10.39</v>
      </c>
      <c r="AA464" s="30">
        <f t="shared" si="105"/>
        <v>12</v>
      </c>
      <c r="AB464" s="32">
        <f t="shared" si="106"/>
        <v>0.94499999999999995</v>
      </c>
      <c r="AC464" s="33">
        <f t="shared" si="109"/>
        <v>0.94889999999999997</v>
      </c>
      <c r="AD464" s="32">
        <f t="shared" si="107"/>
        <v>0.96499999999999997</v>
      </c>
      <c r="AE464" s="116"/>
      <c r="AF464" s="70"/>
      <c r="AG464" s="191"/>
      <c r="AH464" s="70"/>
      <c r="AI464" s="126"/>
      <c r="AJ464" s="127"/>
      <c r="AK464" s="126"/>
    </row>
    <row r="465" spans="1:37" ht="21.95" customHeight="1">
      <c r="A465" s="184">
        <v>189</v>
      </c>
      <c r="B465" s="184" t="s">
        <v>425</v>
      </c>
      <c r="C465" s="184" t="s">
        <v>432</v>
      </c>
      <c r="D465" s="185" t="s">
        <v>433</v>
      </c>
      <c r="E465" s="184" t="s">
        <v>12</v>
      </c>
      <c r="F465" s="184">
        <v>1</v>
      </c>
      <c r="G465" s="146">
        <v>16.46</v>
      </c>
      <c r="H465" s="147">
        <v>1.5</v>
      </c>
      <c r="I465" s="151">
        <v>1.7</v>
      </c>
      <c r="J465" s="134">
        <v>16.309999999999999</v>
      </c>
      <c r="K465" s="152">
        <v>21.09</v>
      </c>
      <c r="L465" s="121">
        <f t="shared" si="95"/>
        <v>0.98229999999999995</v>
      </c>
      <c r="M465" s="123">
        <f t="shared" si="96"/>
        <v>0.98229999999999995</v>
      </c>
      <c r="N465" s="184" t="s">
        <v>482</v>
      </c>
      <c r="O465" s="184" t="s">
        <v>487</v>
      </c>
      <c r="P465" s="188" t="str">
        <f t="shared" ref="P465" si="110">IF(H465&lt;L465,"Replace",IF(I465&lt;M465,"Replace","Comply"))</f>
        <v>Comply</v>
      </c>
      <c r="R465" s="206">
        <v>1</v>
      </c>
      <c r="S465" s="207"/>
      <c r="T465" s="20"/>
      <c r="U465" s="20"/>
      <c r="V465" s="20"/>
      <c r="W465" s="23"/>
      <c r="X465" s="118" t="s">
        <v>515</v>
      </c>
      <c r="Y465" s="30">
        <f t="shared" si="104"/>
        <v>16</v>
      </c>
      <c r="Z465" s="31">
        <f t="shared" si="108"/>
        <v>16.46</v>
      </c>
      <c r="AA465" s="30">
        <f t="shared" si="105"/>
        <v>18</v>
      </c>
      <c r="AB465" s="32">
        <f t="shared" si="106"/>
        <v>0.98</v>
      </c>
      <c r="AC465" s="33">
        <f t="shared" si="109"/>
        <v>0.98229999999999995</v>
      </c>
      <c r="AD465" s="32">
        <f t="shared" si="107"/>
        <v>0.99</v>
      </c>
      <c r="AE465" s="116"/>
      <c r="AF465" s="70"/>
      <c r="AG465" s="191"/>
      <c r="AH465" s="70"/>
      <c r="AI465" s="126"/>
      <c r="AJ465" s="127"/>
      <c r="AK465" s="126"/>
    </row>
    <row r="466" spans="1:37" ht="20.100000000000001" customHeight="1">
      <c r="A466" s="345">
        <v>190</v>
      </c>
      <c r="B466" s="345" t="s">
        <v>425</v>
      </c>
      <c r="C466" s="345" t="s">
        <v>434</v>
      </c>
      <c r="D466" s="350" t="s">
        <v>435</v>
      </c>
      <c r="E466" s="345" t="s">
        <v>54</v>
      </c>
      <c r="F466" s="184">
        <v>1</v>
      </c>
      <c r="G466" s="146">
        <v>6.98</v>
      </c>
      <c r="H466" s="147">
        <v>1.6</v>
      </c>
      <c r="I466" s="151">
        <v>1.72</v>
      </c>
      <c r="J466" s="143">
        <v>31.2</v>
      </c>
      <c r="K466" s="152">
        <v>35.44</v>
      </c>
      <c r="L466" s="121">
        <f t="shared" si="95"/>
        <v>0.92902000000000007</v>
      </c>
      <c r="M466" s="123">
        <f t="shared" si="96"/>
        <v>0.92902000000000007</v>
      </c>
      <c r="N466" s="345" t="s">
        <v>482</v>
      </c>
      <c r="O466" s="345" t="s">
        <v>487</v>
      </c>
      <c r="P466" s="375" t="s">
        <v>524</v>
      </c>
      <c r="R466" s="206"/>
      <c r="S466" s="207"/>
      <c r="T466" s="20"/>
      <c r="U466" s="20"/>
      <c r="V466" s="20"/>
      <c r="W466" s="23"/>
      <c r="X466" s="118" t="s">
        <v>515</v>
      </c>
      <c r="Y466" s="30">
        <f t="shared" si="104"/>
        <v>6</v>
      </c>
      <c r="Z466" s="31">
        <f t="shared" si="108"/>
        <v>6.98</v>
      </c>
      <c r="AA466" s="30">
        <f t="shared" si="105"/>
        <v>8</v>
      </c>
      <c r="AB466" s="32">
        <f t="shared" si="106"/>
        <v>0.93</v>
      </c>
      <c r="AC466" s="33">
        <f t="shared" si="109"/>
        <v>0.92902000000000007</v>
      </c>
      <c r="AD466" s="32">
        <f t="shared" si="107"/>
        <v>0.92800000000000005</v>
      </c>
      <c r="AE466" s="116"/>
      <c r="AF466" s="70"/>
      <c r="AG466" s="191"/>
      <c r="AH466" s="70"/>
      <c r="AI466" s="126"/>
      <c r="AJ466" s="127"/>
      <c r="AK466" s="126"/>
    </row>
    <row r="467" spans="1:37" ht="20.100000000000001" customHeight="1">
      <c r="A467" s="345"/>
      <c r="B467" s="345"/>
      <c r="C467" s="345"/>
      <c r="D467" s="350"/>
      <c r="E467" s="345"/>
      <c r="F467" s="184">
        <v>2</v>
      </c>
      <c r="G467" s="146">
        <v>16.02</v>
      </c>
      <c r="H467" s="147">
        <v>1.5</v>
      </c>
      <c r="I467" s="151">
        <v>1.71</v>
      </c>
      <c r="J467" s="134">
        <v>16.39</v>
      </c>
      <c r="K467" s="152">
        <v>21.16</v>
      </c>
      <c r="L467" s="121">
        <f t="shared" ref="L467:L468" si="111">AC467</f>
        <v>0.98009999999999997</v>
      </c>
      <c r="M467" s="123">
        <f t="shared" ref="M467:M468" si="112">AC467</f>
        <v>0.98009999999999997</v>
      </c>
      <c r="N467" s="345"/>
      <c r="O467" s="345"/>
      <c r="P467" s="376"/>
      <c r="R467" s="206">
        <v>1</v>
      </c>
      <c r="S467" s="207"/>
      <c r="T467" s="20"/>
      <c r="U467" s="20"/>
      <c r="V467" s="20"/>
      <c r="W467" s="23"/>
      <c r="X467" s="118" t="s">
        <v>515</v>
      </c>
      <c r="Y467" s="30">
        <f t="shared" si="104"/>
        <v>16</v>
      </c>
      <c r="Z467" s="31">
        <f t="shared" si="108"/>
        <v>16.02</v>
      </c>
      <c r="AA467" s="30">
        <f t="shared" si="105"/>
        <v>18</v>
      </c>
      <c r="AB467" s="32">
        <f t="shared" si="106"/>
        <v>0.98</v>
      </c>
      <c r="AC467" s="33">
        <f t="shared" si="109"/>
        <v>0.98009999999999997</v>
      </c>
      <c r="AD467" s="32">
        <f t="shared" si="107"/>
        <v>0.99</v>
      </c>
      <c r="AE467" s="116"/>
      <c r="AF467" s="70"/>
      <c r="AG467" s="191"/>
      <c r="AH467" s="70"/>
      <c r="AI467" s="126"/>
      <c r="AJ467" s="127"/>
      <c r="AK467" s="126"/>
    </row>
    <row r="468" spans="1:37" ht="20.100000000000001" customHeight="1" thickBot="1">
      <c r="A468" s="345"/>
      <c r="B468" s="345"/>
      <c r="C468" s="345"/>
      <c r="D468" s="350"/>
      <c r="E468" s="345"/>
      <c r="F468" s="184">
        <v>3</v>
      </c>
      <c r="G468" s="146">
        <v>6.98</v>
      </c>
      <c r="H468" s="147">
        <v>1.6</v>
      </c>
      <c r="I468" s="151">
        <v>1.72</v>
      </c>
      <c r="J468" s="143">
        <v>31.2</v>
      </c>
      <c r="K468" s="152">
        <v>35.44</v>
      </c>
      <c r="L468" s="121">
        <f t="shared" si="111"/>
        <v>0.92902000000000007</v>
      </c>
      <c r="M468" s="123">
        <f t="shared" si="112"/>
        <v>0.92902000000000007</v>
      </c>
      <c r="N468" s="345"/>
      <c r="O468" s="345"/>
      <c r="P468" s="347"/>
      <c r="R468" s="232"/>
      <c r="S468" s="233"/>
      <c r="T468" s="24">
        <f>SUM(R458:R467)</f>
        <v>3</v>
      </c>
      <c r="U468" s="208">
        <f>SUM(S458:S467)</f>
        <v>2</v>
      </c>
      <c r="V468" s="25" t="s">
        <v>482</v>
      </c>
      <c r="W468" s="23"/>
      <c r="X468" s="118" t="s">
        <v>515</v>
      </c>
      <c r="Y468" s="30">
        <f t="shared" si="104"/>
        <v>6</v>
      </c>
      <c r="Z468" s="31">
        <f t="shared" si="108"/>
        <v>6.98</v>
      </c>
      <c r="AA468" s="30">
        <f t="shared" si="105"/>
        <v>8</v>
      </c>
      <c r="AB468" s="32">
        <f t="shared" si="106"/>
        <v>0.93</v>
      </c>
      <c r="AC468" s="33">
        <f t="shared" si="109"/>
        <v>0.92902000000000007</v>
      </c>
      <c r="AD468" s="32">
        <f t="shared" si="107"/>
        <v>0.92800000000000005</v>
      </c>
      <c r="AE468" s="116"/>
      <c r="AF468" s="70"/>
      <c r="AG468" s="191"/>
      <c r="AH468" s="70"/>
      <c r="AI468" s="126"/>
      <c r="AJ468" s="127"/>
      <c r="AK468" s="126"/>
    </row>
    <row r="469" spans="1:37" ht="20.100000000000001" customHeight="1">
      <c r="A469" s="184"/>
      <c r="B469" s="184"/>
      <c r="C469" s="184"/>
      <c r="D469" s="185"/>
      <c r="E469" s="184"/>
      <c r="F469" s="184"/>
      <c r="G469" s="146"/>
      <c r="H469" s="147"/>
      <c r="I469" s="151"/>
      <c r="J469" s="143"/>
      <c r="K469" s="152"/>
      <c r="L469" s="255"/>
      <c r="M469" s="256"/>
      <c r="N469" s="184"/>
      <c r="O469" s="184"/>
      <c r="P469" s="184"/>
      <c r="R469" s="206"/>
      <c r="S469" s="207"/>
      <c r="T469" s="23"/>
      <c r="U469" s="23"/>
      <c r="V469" s="26"/>
      <c r="W469" s="23"/>
      <c r="X469" s="118" t="s">
        <v>515</v>
      </c>
      <c r="Y469" s="30" t="e">
        <f t="shared" si="104"/>
        <v>#N/A</v>
      </c>
      <c r="Z469" s="31">
        <f t="shared" si="108"/>
        <v>0</v>
      </c>
      <c r="AA469" s="30" t="e">
        <f t="shared" si="105"/>
        <v>#N/A</v>
      </c>
      <c r="AB469" s="32" t="e">
        <f t="shared" si="106"/>
        <v>#N/A</v>
      </c>
      <c r="AC469" s="33" t="e">
        <f t="shared" si="109"/>
        <v>#N/A</v>
      </c>
      <c r="AD469" s="32" t="e">
        <f t="shared" si="107"/>
        <v>#N/A</v>
      </c>
      <c r="AE469" s="116"/>
      <c r="AF469" s="70"/>
      <c r="AG469" s="191"/>
      <c r="AH469" s="70"/>
      <c r="AI469" s="126"/>
      <c r="AJ469" s="127"/>
      <c r="AK469" s="126"/>
    </row>
    <row r="470" spans="1:37" ht="20.100000000000001" customHeight="1">
      <c r="A470" s="345">
        <v>191</v>
      </c>
      <c r="B470" s="345" t="s">
        <v>304</v>
      </c>
      <c r="C470" s="345" t="s">
        <v>436</v>
      </c>
      <c r="D470" s="350" t="s">
        <v>437</v>
      </c>
      <c r="E470" s="345" t="s">
        <v>62</v>
      </c>
      <c r="F470" s="184">
        <v>1</v>
      </c>
      <c r="G470" s="146">
        <v>6.1</v>
      </c>
      <c r="H470" s="147">
        <v>1.02</v>
      </c>
      <c r="I470" s="151">
        <v>0.95</v>
      </c>
      <c r="J470" s="134">
        <v>22.92</v>
      </c>
      <c r="K470" s="152">
        <v>32.72</v>
      </c>
      <c r="L470" s="121">
        <f t="shared" ref="L470:L472" si="113">AC470</f>
        <v>0.92990000000000006</v>
      </c>
      <c r="M470" s="123">
        <f t="shared" ref="M470:M472" si="114">AC470</f>
        <v>0.92990000000000006</v>
      </c>
      <c r="N470" s="345" t="s">
        <v>483</v>
      </c>
      <c r="O470" s="345" t="s">
        <v>487</v>
      </c>
      <c r="P470" s="375" t="s">
        <v>524</v>
      </c>
      <c r="R470" s="206"/>
      <c r="S470" s="207"/>
      <c r="T470" s="20"/>
      <c r="U470" s="20"/>
      <c r="V470" s="20"/>
      <c r="W470" s="23"/>
      <c r="X470" s="118" t="s">
        <v>515</v>
      </c>
      <c r="Y470" s="30">
        <f t="shared" si="104"/>
        <v>6</v>
      </c>
      <c r="Z470" s="31">
        <f t="shared" si="108"/>
        <v>6.1</v>
      </c>
      <c r="AA470" s="30">
        <f t="shared" si="105"/>
        <v>8</v>
      </c>
      <c r="AB470" s="32">
        <f t="shared" si="106"/>
        <v>0.93</v>
      </c>
      <c r="AC470" s="33">
        <f t="shared" si="109"/>
        <v>0.92990000000000006</v>
      </c>
      <c r="AD470" s="32">
        <f t="shared" si="107"/>
        <v>0.92800000000000005</v>
      </c>
      <c r="AE470" s="116"/>
      <c r="AF470" s="70"/>
      <c r="AG470" s="191"/>
      <c r="AH470" s="70"/>
      <c r="AI470" s="126"/>
      <c r="AJ470" s="127"/>
      <c r="AK470" s="126"/>
    </row>
    <row r="471" spans="1:37" ht="20.100000000000001" customHeight="1">
      <c r="A471" s="345"/>
      <c r="B471" s="345"/>
      <c r="C471" s="345"/>
      <c r="D471" s="350"/>
      <c r="E471" s="345"/>
      <c r="F471" s="184">
        <v>2</v>
      </c>
      <c r="G471" s="146">
        <v>18.3</v>
      </c>
      <c r="H471" s="147">
        <v>1.66</v>
      </c>
      <c r="I471" s="151">
        <v>4.74</v>
      </c>
      <c r="J471" s="134">
        <v>33.75</v>
      </c>
      <c r="K471" s="152">
        <v>56.32</v>
      </c>
      <c r="L471" s="121">
        <f t="shared" si="113"/>
        <v>0.99075000000000002</v>
      </c>
      <c r="M471" s="123">
        <f t="shared" si="114"/>
        <v>0.99075000000000002</v>
      </c>
      <c r="N471" s="345"/>
      <c r="O471" s="345"/>
      <c r="P471" s="376"/>
      <c r="R471" s="206">
        <v>1</v>
      </c>
      <c r="S471" s="207"/>
      <c r="T471" s="20"/>
      <c r="U471" s="20"/>
      <c r="V471" s="20"/>
      <c r="W471" s="23"/>
      <c r="X471" s="118" t="s">
        <v>515</v>
      </c>
      <c r="Y471" s="30">
        <f t="shared" si="104"/>
        <v>18</v>
      </c>
      <c r="Z471" s="31">
        <f t="shared" si="108"/>
        <v>18.3</v>
      </c>
      <c r="AA471" s="30">
        <f t="shared" si="105"/>
        <v>20</v>
      </c>
      <c r="AB471" s="32">
        <f t="shared" si="106"/>
        <v>0.99</v>
      </c>
      <c r="AC471" s="33">
        <f t="shared" si="109"/>
        <v>0.99075000000000002</v>
      </c>
      <c r="AD471" s="32">
        <f t="shared" si="107"/>
        <v>0.995</v>
      </c>
      <c r="AE471" s="116"/>
      <c r="AF471" s="70"/>
      <c r="AG471" s="191"/>
      <c r="AH471" s="70"/>
      <c r="AI471" s="126"/>
      <c r="AJ471" s="127"/>
      <c r="AK471" s="126"/>
    </row>
    <row r="472" spans="1:37" ht="20.100000000000001" customHeight="1">
      <c r="A472" s="345"/>
      <c r="B472" s="345"/>
      <c r="C472" s="345"/>
      <c r="D472" s="350"/>
      <c r="E472" s="345"/>
      <c r="F472" s="184">
        <v>3</v>
      </c>
      <c r="G472" s="146">
        <v>6.1</v>
      </c>
      <c r="H472" s="147">
        <v>1.02</v>
      </c>
      <c r="I472" s="151">
        <v>0.95</v>
      </c>
      <c r="J472" s="134">
        <v>22.92</v>
      </c>
      <c r="K472" s="152">
        <v>32.72</v>
      </c>
      <c r="L472" s="121">
        <f t="shared" si="113"/>
        <v>0.92990000000000006</v>
      </c>
      <c r="M472" s="123">
        <f t="shared" si="114"/>
        <v>0.92990000000000006</v>
      </c>
      <c r="N472" s="345"/>
      <c r="O472" s="345"/>
      <c r="P472" s="347"/>
      <c r="R472" s="206"/>
      <c r="S472" s="207"/>
      <c r="T472" s="20"/>
      <c r="U472" s="20"/>
      <c r="V472" s="20"/>
      <c r="W472" s="23"/>
      <c r="X472" s="118" t="s">
        <v>515</v>
      </c>
      <c r="Y472" s="30">
        <f t="shared" si="104"/>
        <v>6</v>
      </c>
      <c r="Z472" s="31">
        <f t="shared" si="108"/>
        <v>6.1</v>
      </c>
      <c r="AA472" s="30">
        <f t="shared" si="105"/>
        <v>8</v>
      </c>
      <c r="AB472" s="32">
        <f t="shared" si="106"/>
        <v>0.93</v>
      </c>
      <c r="AC472" s="33">
        <f t="shared" si="109"/>
        <v>0.92990000000000006</v>
      </c>
      <c r="AD472" s="32">
        <f t="shared" si="107"/>
        <v>0.92800000000000005</v>
      </c>
      <c r="AE472" s="116"/>
      <c r="AF472" s="70"/>
      <c r="AG472" s="191"/>
      <c r="AH472" s="70"/>
      <c r="AI472" s="126"/>
      <c r="AJ472" s="127"/>
      <c r="AK472" s="126"/>
    </row>
    <row r="473" spans="1:37" ht="20.100000000000001" customHeight="1">
      <c r="A473" s="345">
        <v>192</v>
      </c>
      <c r="B473" s="345" t="s">
        <v>304</v>
      </c>
      <c r="C473" s="345" t="s">
        <v>438</v>
      </c>
      <c r="D473" s="350" t="s">
        <v>439</v>
      </c>
      <c r="E473" s="345" t="s">
        <v>62</v>
      </c>
      <c r="F473" s="184">
        <v>1</v>
      </c>
      <c r="G473" s="146">
        <v>60.1</v>
      </c>
      <c r="H473" s="147">
        <v>1.02</v>
      </c>
      <c r="I473" s="151">
        <v>0.95</v>
      </c>
      <c r="J473" s="134">
        <v>22.92</v>
      </c>
      <c r="K473" s="152">
        <v>32.72</v>
      </c>
      <c r="L473" s="121">
        <f t="shared" ref="L473:L495" si="115">AC473</f>
        <v>0.94399999999999995</v>
      </c>
      <c r="M473" s="123">
        <f t="shared" ref="M473:M495" si="116">AC473</f>
        <v>0.94399999999999995</v>
      </c>
      <c r="N473" s="345" t="s">
        <v>483</v>
      </c>
      <c r="O473" s="345" t="s">
        <v>487</v>
      </c>
      <c r="P473" s="375" t="s">
        <v>524</v>
      </c>
      <c r="R473" s="206"/>
      <c r="S473" s="207"/>
      <c r="T473" s="20"/>
      <c r="U473" s="20"/>
      <c r="V473" s="20"/>
      <c r="W473" s="23"/>
      <c r="X473" s="118" t="s">
        <v>515</v>
      </c>
      <c r="Y473" s="30">
        <f t="shared" si="104"/>
        <v>50</v>
      </c>
      <c r="Z473" s="31">
        <f t="shared" si="108"/>
        <v>60.1</v>
      </c>
      <c r="AA473" s="30">
        <f t="shared" si="105"/>
        <v>150</v>
      </c>
      <c r="AB473" s="32">
        <f t="shared" si="106"/>
        <v>0.94399999999999995</v>
      </c>
      <c r="AC473" s="33">
        <f t="shared" si="109"/>
        <v>0.94399999999999995</v>
      </c>
      <c r="AD473" s="32">
        <f t="shared" si="107"/>
        <v>0.94399999999999995</v>
      </c>
      <c r="AE473" s="116"/>
      <c r="AF473" s="70"/>
      <c r="AG473" s="191"/>
      <c r="AH473" s="70"/>
      <c r="AI473" s="126"/>
      <c r="AJ473" s="127"/>
      <c r="AK473" s="126"/>
    </row>
    <row r="474" spans="1:37" ht="20.100000000000001" customHeight="1">
      <c r="A474" s="345"/>
      <c r="B474" s="345"/>
      <c r="C474" s="345"/>
      <c r="D474" s="350"/>
      <c r="E474" s="345"/>
      <c r="F474" s="184">
        <v>2</v>
      </c>
      <c r="G474" s="146">
        <v>18.3</v>
      </c>
      <c r="H474" s="147">
        <v>1.66</v>
      </c>
      <c r="I474" s="151">
        <v>4.74</v>
      </c>
      <c r="J474" s="134">
        <v>33.75</v>
      </c>
      <c r="K474" s="152">
        <v>56.32</v>
      </c>
      <c r="L474" s="121">
        <f t="shared" si="115"/>
        <v>0.99075000000000002</v>
      </c>
      <c r="M474" s="123">
        <f t="shared" si="116"/>
        <v>0.99075000000000002</v>
      </c>
      <c r="N474" s="345"/>
      <c r="O474" s="345"/>
      <c r="P474" s="376"/>
      <c r="R474" s="206">
        <v>1</v>
      </c>
      <c r="S474" s="207"/>
      <c r="T474" s="20"/>
      <c r="U474" s="20"/>
      <c r="V474" s="20"/>
      <c r="W474" s="23"/>
      <c r="X474" s="118" t="s">
        <v>515</v>
      </c>
      <c r="Y474" s="30">
        <f t="shared" si="104"/>
        <v>18</v>
      </c>
      <c r="Z474" s="31">
        <f t="shared" si="108"/>
        <v>18.3</v>
      </c>
      <c r="AA474" s="30">
        <f t="shared" si="105"/>
        <v>20</v>
      </c>
      <c r="AB474" s="32">
        <f t="shared" si="106"/>
        <v>0.99</v>
      </c>
      <c r="AC474" s="33">
        <f t="shared" si="109"/>
        <v>0.99075000000000002</v>
      </c>
      <c r="AD474" s="32">
        <f t="shared" si="107"/>
        <v>0.995</v>
      </c>
      <c r="AE474" s="116"/>
      <c r="AF474" s="70"/>
      <c r="AG474" s="191"/>
      <c r="AH474" s="70"/>
      <c r="AI474" s="126"/>
      <c r="AJ474" s="127"/>
      <c r="AK474" s="126"/>
    </row>
    <row r="475" spans="1:37" ht="20.100000000000001" customHeight="1">
      <c r="A475" s="345"/>
      <c r="B475" s="345"/>
      <c r="C475" s="345"/>
      <c r="D475" s="350"/>
      <c r="E475" s="345"/>
      <c r="F475" s="184">
        <v>3</v>
      </c>
      <c r="G475" s="146">
        <v>6.1</v>
      </c>
      <c r="H475" s="147">
        <v>1.02</v>
      </c>
      <c r="I475" s="151">
        <v>0.95</v>
      </c>
      <c r="J475" s="134">
        <v>22.92</v>
      </c>
      <c r="K475" s="152">
        <v>32.72</v>
      </c>
      <c r="L475" s="121">
        <f t="shared" si="115"/>
        <v>0.92990000000000006</v>
      </c>
      <c r="M475" s="123">
        <f t="shared" si="116"/>
        <v>0.92990000000000006</v>
      </c>
      <c r="N475" s="345"/>
      <c r="O475" s="345"/>
      <c r="P475" s="347"/>
      <c r="R475" s="206"/>
      <c r="S475" s="207"/>
      <c r="T475" s="20"/>
      <c r="U475" s="20"/>
      <c r="V475" s="20"/>
      <c r="W475" s="23"/>
      <c r="X475" s="118" t="s">
        <v>515</v>
      </c>
      <c r="Y475" s="30">
        <f t="shared" si="104"/>
        <v>6</v>
      </c>
      <c r="Z475" s="31">
        <f t="shared" si="108"/>
        <v>6.1</v>
      </c>
      <c r="AA475" s="30">
        <f t="shared" si="105"/>
        <v>8</v>
      </c>
      <c r="AB475" s="32">
        <f t="shared" si="106"/>
        <v>0.93</v>
      </c>
      <c r="AC475" s="33">
        <f t="shared" si="109"/>
        <v>0.92990000000000006</v>
      </c>
      <c r="AD475" s="32">
        <f t="shared" si="107"/>
        <v>0.92800000000000005</v>
      </c>
      <c r="AE475" s="116"/>
      <c r="AF475" s="70"/>
      <c r="AG475" s="191"/>
      <c r="AH475" s="70"/>
      <c r="AI475" s="126"/>
      <c r="AJ475" s="127"/>
      <c r="AK475" s="126"/>
    </row>
    <row r="476" spans="1:37" ht="20.100000000000001" customHeight="1">
      <c r="A476" s="345">
        <v>193</v>
      </c>
      <c r="B476" s="345" t="s">
        <v>304</v>
      </c>
      <c r="C476" s="345" t="s">
        <v>440</v>
      </c>
      <c r="D476" s="350" t="s">
        <v>441</v>
      </c>
      <c r="E476" s="345" t="s">
        <v>62</v>
      </c>
      <c r="F476" s="184">
        <v>1</v>
      </c>
      <c r="G476" s="146">
        <v>6.1</v>
      </c>
      <c r="H476" s="147">
        <v>1.02</v>
      </c>
      <c r="I476" s="151">
        <v>0.95</v>
      </c>
      <c r="J476" s="134">
        <v>22.92</v>
      </c>
      <c r="K476" s="152">
        <v>32.72</v>
      </c>
      <c r="L476" s="121">
        <f t="shared" si="115"/>
        <v>0.92990000000000006</v>
      </c>
      <c r="M476" s="123">
        <f t="shared" si="116"/>
        <v>0.92990000000000006</v>
      </c>
      <c r="N476" s="345" t="s">
        <v>483</v>
      </c>
      <c r="O476" s="345" t="s">
        <v>487</v>
      </c>
      <c r="P476" s="375" t="s">
        <v>524</v>
      </c>
      <c r="R476" s="206"/>
      <c r="S476" s="207"/>
      <c r="T476" s="20"/>
      <c r="U476" s="20"/>
      <c r="V476" s="20"/>
      <c r="W476" s="23"/>
      <c r="X476" s="118" t="s">
        <v>515</v>
      </c>
      <c r="Y476" s="30">
        <f t="shared" si="104"/>
        <v>6</v>
      </c>
      <c r="Z476" s="31">
        <f t="shared" si="108"/>
        <v>6.1</v>
      </c>
      <c r="AA476" s="30">
        <f t="shared" si="105"/>
        <v>8</v>
      </c>
      <c r="AB476" s="32">
        <f t="shared" si="106"/>
        <v>0.93</v>
      </c>
      <c r="AC476" s="33">
        <f t="shared" si="109"/>
        <v>0.92990000000000006</v>
      </c>
      <c r="AD476" s="32">
        <f t="shared" si="107"/>
        <v>0.92800000000000005</v>
      </c>
      <c r="AE476" s="116"/>
      <c r="AF476" s="70"/>
      <c r="AG476" s="191"/>
      <c r="AH476" s="70"/>
      <c r="AI476" s="126"/>
      <c r="AJ476" s="127"/>
      <c r="AK476" s="126"/>
    </row>
    <row r="477" spans="1:37" ht="20.100000000000001" customHeight="1">
      <c r="A477" s="345"/>
      <c r="B477" s="345"/>
      <c r="C477" s="345"/>
      <c r="D477" s="350"/>
      <c r="E477" s="345"/>
      <c r="F477" s="184">
        <v>2</v>
      </c>
      <c r="G477" s="146">
        <v>18.3</v>
      </c>
      <c r="H477" s="147">
        <v>1.66</v>
      </c>
      <c r="I477" s="151">
        <v>4.74</v>
      </c>
      <c r="J477" s="134">
        <v>33.75</v>
      </c>
      <c r="K477" s="152">
        <v>56.32</v>
      </c>
      <c r="L477" s="121">
        <f t="shared" si="115"/>
        <v>0.99075000000000002</v>
      </c>
      <c r="M477" s="123">
        <f t="shared" si="116"/>
        <v>0.99075000000000002</v>
      </c>
      <c r="N477" s="345"/>
      <c r="O477" s="345"/>
      <c r="P477" s="376"/>
      <c r="R477" s="206">
        <v>1</v>
      </c>
      <c r="S477" s="207"/>
      <c r="T477" s="20"/>
      <c r="U477" s="20"/>
      <c r="V477" s="20"/>
      <c r="W477" s="23"/>
      <c r="X477" s="118" t="s">
        <v>515</v>
      </c>
      <c r="Y477" s="30">
        <f t="shared" si="104"/>
        <v>18</v>
      </c>
      <c r="Z477" s="31">
        <f t="shared" si="108"/>
        <v>18.3</v>
      </c>
      <c r="AA477" s="30">
        <f t="shared" si="105"/>
        <v>20</v>
      </c>
      <c r="AB477" s="32">
        <f t="shared" si="106"/>
        <v>0.99</v>
      </c>
      <c r="AC477" s="33">
        <f t="shared" si="109"/>
        <v>0.99075000000000002</v>
      </c>
      <c r="AD477" s="32">
        <f t="shared" si="107"/>
        <v>0.995</v>
      </c>
      <c r="AE477" s="116"/>
      <c r="AF477" s="70"/>
      <c r="AG477" s="191"/>
      <c r="AH477" s="70"/>
      <c r="AI477" s="126"/>
      <c r="AJ477" s="127"/>
      <c r="AK477" s="126"/>
    </row>
    <row r="478" spans="1:37" ht="20.100000000000001" customHeight="1">
      <c r="A478" s="345"/>
      <c r="B478" s="345"/>
      <c r="C478" s="345"/>
      <c r="D478" s="350"/>
      <c r="E478" s="345"/>
      <c r="F478" s="184">
        <v>3</v>
      </c>
      <c r="G478" s="146">
        <v>6.1</v>
      </c>
      <c r="H478" s="147">
        <v>1.02</v>
      </c>
      <c r="I478" s="151">
        <v>0.95</v>
      </c>
      <c r="J478" s="134">
        <v>22.92</v>
      </c>
      <c r="K478" s="152">
        <v>32.72</v>
      </c>
      <c r="L478" s="121">
        <f t="shared" si="115"/>
        <v>0.92990000000000006</v>
      </c>
      <c r="M478" s="123">
        <f t="shared" si="116"/>
        <v>0.92990000000000006</v>
      </c>
      <c r="N478" s="345"/>
      <c r="O478" s="345"/>
      <c r="P478" s="347"/>
      <c r="R478" s="206"/>
      <c r="S478" s="207"/>
      <c r="T478" s="23"/>
      <c r="U478" s="23"/>
      <c r="V478" s="26"/>
      <c r="W478" s="23"/>
      <c r="X478" s="118" t="s">
        <v>515</v>
      </c>
      <c r="Y478" s="30">
        <f t="shared" si="104"/>
        <v>6</v>
      </c>
      <c r="Z478" s="31">
        <f t="shared" si="108"/>
        <v>6.1</v>
      </c>
      <c r="AA478" s="30">
        <f t="shared" si="105"/>
        <v>8</v>
      </c>
      <c r="AB478" s="32">
        <f t="shared" si="106"/>
        <v>0.93</v>
      </c>
      <c r="AC478" s="33">
        <f t="shared" si="109"/>
        <v>0.92990000000000006</v>
      </c>
      <c r="AD478" s="32">
        <f t="shared" si="107"/>
        <v>0.92800000000000005</v>
      </c>
      <c r="AE478" s="116"/>
      <c r="AF478" s="70"/>
      <c r="AG478" s="191"/>
      <c r="AH478" s="70"/>
      <c r="AI478" s="126"/>
      <c r="AJ478" s="127"/>
      <c r="AK478" s="126"/>
    </row>
    <row r="479" spans="1:37" ht="24.95" customHeight="1">
      <c r="A479" s="345">
        <v>194</v>
      </c>
      <c r="B479" s="345" t="s">
        <v>304</v>
      </c>
      <c r="C479" s="345" t="s">
        <v>442</v>
      </c>
      <c r="D479" s="350" t="s">
        <v>443</v>
      </c>
      <c r="E479" s="345" t="s">
        <v>62</v>
      </c>
      <c r="F479" s="184">
        <v>1</v>
      </c>
      <c r="G479" s="146">
        <v>6.1</v>
      </c>
      <c r="H479" s="147">
        <v>1.02</v>
      </c>
      <c r="I479" s="151">
        <v>0.95</v>
      </c>
      <c r="J479" s="134">
        <v>22.92</v>
      </c>
      <c r="K479" s="152">
        <v>32.72</v>
      </c>
      <c r="L479" s="121">
        <f t="shared" si="115"/>
        <v>0.92990000000000006</v>
      </c>
      <c r="M479" s="123">
        <f t="shared" si="116"/>
        <v>0.92990000000000006</v>
      </c>
      <c r="N479" s="345" t="s">
        <v>483</v>
      </c>
      <c r="O479" s="345" t="s">
        <v>487</v>
      </c>
      <c r="P479" s="375" t="s">
        <v>524</v>
      </c>
      <c r="R479" s="206"/>
      <c r="S479" s="207"/>
      <c r="T479" s="20"/>
      <c r="U479" s="20"/>
      <c r="V479" s="20"/>
      <c r="W479" s="23"/>
      <c r="X479" s="118" t="s">
        <v>515</v>
      </c>
      <c r="Y479" s="30">
        <f t="shared" si="104"/>
        <v>6</v>
      </c>
      <c r="Z479" s="31">
        <f t="shared" si="108"/>
        <v>6.1</v>
      </c>
      <c r="AA479" s="30">
        <f t="shared" si="105"/>
        <v>8</v>
      </c>
      <c r="AB479" s="32">
        <f t="shared" si="106"/>
        <v>0.93</v>
      </c>
      <c r="AC479" s="33">
        <f t="shared" si="109"/>
        <v>0.92990000000000006</v>
      </c>
      <c r="AD479" s="32">
        <f t="shared" si="107"/>
        <v>0.92800000000000005</v>
      </c>
      <c r="AE479" s="116"/>
      <c r="AF479" s="70"/>
      <c r="AG479" s="191"/>
      <c r="AH479" s="70"/>
      <c r="AI479" s="126"/>
      <c r="AJ479" s="127"/>
      <c r="AK479" s="126"/>
    </row>
    <row r="480" spans="1:37" ht="24.95" customHeight="1">
      <c r="A480" s="345"/>
      <c r="B480" s="345"/>
      <c r="C480" s="345"/>
      <c r="D480" s="350"/>
      <c r="E480" s="345"/>
      <c r="F480" s="184">
        <v>2</v>
      </c>
      <c r="G480" s="146">
        <v>18.3</v>
      </c>
      <c r="H480" s="147">
        <v>1.66</v>
      </c>
      <c r="I480" s="151">
        <v>4.74</v>
      </c>
      <c r="J480" s="134">
        <v>33.75</v>
      </c>
      <c r="K480" s="152">
        <v>56.32</v>
      </c>
      <c r="L480" s="121">
        <f t="shared" si="115"/>
        <v>0.99075000000000002</v>
      </c>
      <c r="M480" s="123">
        <f t="shared" si="116"/>
        <v>0.99075000000000002</v>
      </c>
      <c r="N480" s="345"/>
      <c r="O480" s="345"/>
      <c r="P480" s="376"/>
      <c r="R480" s="206">
        <v>1</v>
      </c>
      <c r="S480" s="207"/>
      <c r="T480" s="20"/>
      <c r="U480" s="20"/>
      <c r="V480" s="20"/>
      <c r="W480" s="23"/>
      <c r="X480" s="118" t="s">
        <v>515</v>
      </c>
      <c r="Y480" s="30">
        <f t="shared" si="104"/>
        <v>18</v>
      </c>
      <c r="Z480" s="31">
        <f t="shared" si="108"/>
        <v>18.3</v>
      </c>
      <c r="AA480" s="30">
        <f t="shared" si="105"/>
        <v>20</v>
      </c>
      <c r="AB480" s="32">
        <f t="shared" si="106"/>
        <v>0.99</v>
      </c>
      <c r="AC480" s="33">
        <f t="shared" si="109"/>
        <v>0.99075000000000002</v>
      </c>
      <c r="AD480" s="32">
        <f t="shared" si="107"/>
        <v>0.995</v>
      </c>
      <c r="AE480" s="116"/>
      <c r="AF480" s="70"/>
      <c r="AG480" s="191"/>
      <c r="AH480" s="70"/>
      <c r="AI480" s="126"/>
      <c r="AJ480" s="127"/>
      <c r="AK480" s="126"/>
    </row>
    <row r="481" spans="1:37" ht="24.95" customHeight="1" thickBot="1">
      <c r="A481" s="345"/>
      <c r="B481" s="345"/>
      <c r="C481" s="345"/>
      <c r="D481" s="350"/>
      <c r="E481" s="345"/>
      <c r="F481" s="184">
        <v>3</v>
      </c>
      <c r="G481" s="146">
        <v>6.1</v>
      </c>
      <c r="H481" s="147">
        <v>1.02</v>
      </c>
      <c r="I481" s="151">
        <v>0.95</v>
      </c>
      <c r="J481" s="134">
        <v>22.92</v>
      </c>
      <c r="K481" s="152">
        <v>32.72</v>
      </c>
      <c r="L481" s="121">
        <f t="shared" si="115"/>
        <v>0.92990000000000006</v>
      </c>
      <c r="M481" s="123">
        <f t="shared" si="116"/>
        <v>0.92990000000000006</v>
      </c>
      <c r="N481" s="345"/>
      <c r="O481" s="345"/>
      <c r="P481" s="347"/>
      <c r="R481" s="232"/>
      <c r="S481" s="233"/>
      <c r="T481" s="24">
        <f>SUM(R470:R480)</f>
        <v>4</v>
      </c>
      <c r="U481" s="208">
        <f>SUM(S470:S480)</f>
        <v>0</v>
      </c>
      <c r="V481" s="25" t="s">
        <v>483</v>
      </c>
      <c r="W481" s="23"/>
      <c r="X481" s="118" t="s">
        <v>515</v>
      </c>
      <c r="Y481" s="30">
        <f t="shared" si="104"/>
        <v>6</v>
      </c>
      <c r="Z481" s="31">
        <f t="shared" si="108"/>
        <v>6.1</v>
      </c>
      <c r="AA481" s="30">
        <f t="shared" si="105"/>
        <v>8</v>
      </c>
      <c r="AB481" s="32">
        <f t="shared" si="106"/>
        <v>0.93</v>
      </c>
      <c r="AC481" s="33">
        <f t="shared" si="109"/>
        <v>0.92990000000000006</v>
      </c>
      <c r="AD481" s="32">
        <f t="shared" si="107"/>
        <v>0.92800000000000005</v>
      </c>
      <c r="AE481" s="116"/>
      <c r="AF481" s="70"/>
      <c r="AG481" s="191"/>
      <c r="AH481" s="70"/>
      <c r="AI481" s="126"/>
      <c r="AJ481" s="127"/>
      <c r="AK481" s="126"/>
    </row>
    <row r="482" spans="1:37" ht="30" customHeight="1">
      <c r="A482" s="249">
        <v>195</v>
      </c>
      <c r="B482" s="249" t="s">
        <v>74</v>
      </c>
      <c r="C482" s="249" t="s">
        <v>444</v>
      </c>
      <c r="D482" s="262" t="s">
        <v>445</v>
      </c>
      <c r="E482" s="249" t="s">
        <v>12</v>
      </c>
      <c r="F482" s="249">
        <v>1</v>
      </c>
      <c r="G482" s="150">
        <v>21.54</v>
      </c>
      <c r="H482" s="258">
        <v>2.0299999999999998</v>
      </c>
      <c r="I482" s="251">
        <v>1.34</v>
      </c>
      <c r="J482" s="252">
        <v>34.049999999999997</v>
      </c>
      <c r="K482" s="273">
        <v>21.62</v>
      </c>
      <c r="L482" s="217">
        <f t="shared" si="115"/>
        <v>0.98344999999999994</v>
      </c>
      <c r="M482" s="218">
        <f t="shared" si="116"/>
        <v>0.98344999999999994</v>
      </c>
      <c r="N482" s="249" t="s">
        <v>484</v>
      </c>
      <c r="O482" s="249" t="s">
        <v>487</v>
      </c>
      <c r="P482" s="187" t="str">
        <f t="shared" ref="P482:P485" si="117">IF(H482&lt;L482,"Replace",IF(I482&lt;M482,"Replace","Comply"))</f>
        <v>Comply</v>
      </c>
      <c r="R482" s="206">
        <v>1</v>
      </c>
      <c r="S482" s="207"/>
      <c r="T482" s="20"/>
      <c r="U482" s="20"/>
      <c r="V482" s="20"/>
      <c r="W482" s="23"/>
      <c r="X482" s="118" t="s">
        <v>515</v>
      </c>
      <c r="Y482" s="30">
        <f t="shared" si="104"/>
        <v>20</v>
      </c>
      <c r="Z482" s="31">
        <f t="shared" si="108"/>
        <v>21.54</v>
      </c>
      <c r="AA482" s="30">
        <f t="shared" si="105"/>
        <v>22</v>
      </c>
      <c r="AB482" s="32">
        <f t="shared" si="106"/>
        <v>0.995</v>
      </c>
      <c r="AC482" s="33">
        <f t="shared" si="109"/>
        <v>0.98344999999999994</v>
      </c>
      <c r="AD482" s="32">
        <f t="shared" si="107"/>
        <v>0.98</v>
      </c>
      <c r="AE482" s="116"/>
      <c r="AF482" s="70"/>
      <c r="AG482" s="191"/>
      <c r="AH482" s="70"/>
      <c r="AI482" s="126"/>
      <c r="AJ482" s="127"/>
      <c r="AK482" s="126"/>
    </row>
    <row r="483" spans="1:37" ht="30" customHeight="1">
      <c r="A483" s="184">
        <v>196</v>
      </c>
      <c r="B483" s="184" t="s">
        <v>74</v>
      </c>
      <c r="C483" s="184" t="s">
        <v>446</v>
      </c>
      <c r="D483" s="185" t="s">
        <v>447</v>
      </c>
      <c r="E483" s="184" t="s">
        <v>12</v>
      </c>
      <c r="F483" s="184">
        <v>1</v>
      </c>
      <c r="G483" s="146">
        <v>21.6</v>
      </c>
      <c r="H483" s="147">
        <v>2.0299999999999998</v>
      </c>
      <c r="I483" s="151">
        <v>1.34</v>
      </c>
      <c r="J483" s="134">
        <v>34.049999999999997</v>
      </c>
      <c r="K483" s="152">
        <v>21.62</v>
      </c>
      <c r="L483" s="121">
        <f t="shared" si="115"/>
        <v>0.98299999999999998</v>
      </c>
      <c r="M483" s="123">
        <f t="shared" si="116"/>
        <v>0.98299999999999998</v>
      </c>
      <c r="N483" s="184" t="s">
        <v>484</v>
      </c>
      <c r="O483" s="184" t="s">
        <v>487</v>
      </c>
      <c r="P483" s="188" t="str">
        <f t="shared" si="117"/>
        <v>Comply</v>
      </c>
      <c r="R483" s="206">
        <v>1</v>
      </c>
      <c r="S483" s="207"/>
      <c r="T483" s="20"/>
      <c r="U483" s="20"/>
      <c r="V483" s="20"/>
      <c r="W483" s="23"/>
      <c r="X483" s="118" t="s">
        <v>515</v>
      </c>
      <c r="Y483" s="30">
        <f t="shared" si="104"/>
        <v>20</v>
      </c>
      <c r="Z483" s="31">
        <f t="shared" si="108"/>
        <v>21.6</v>
      </c>
      <c r="AA483" s="30">
        <f t="shared" si="105"/>
        <v>22</v>
      </c>
      <c r="AB483" s="32">
        <f t="shared" si="106"/>
        <v>0.995</v>
      </c>
      <c r="AC483" s="33">
        <f t="shared" si="109"/>
        <v>0.98299999999999998</v>
      </c>
      <c r="AD483" s="32">
        <f t="shared" si="107"/>
        <v>0.98</v>
      </c>
      <c r="AE483" s="116"/>
      <c r="AF483" s="70"/>
      <c r="AG483" s="191"/>
      <c r="AH483" s="70"/>
      <c r="AI483" s="126"/>
      <c r="AJ483" s="127"/>
      <c r="AK483" s="126"/>
    </row>
    <row r="484" spans="1:37" ht="30" customHeight="1">
      <c r="A484" s="184">
        <v>197</v>
      </c>
      <c r="B484" s="184" t="s">
        <v>74</v>
      </c>
      <c r="C484" s="184" t="s">
        <v>448</v>
      </c>
      <c r="D484" s="185" t="s">
        <v>449</v>
      </c>
      <c r="E484" s="184" t="s">
        <v>12</v>
      </c>
      <c r="F484" s="184">
        <v>1</v>
      </c>
      <c r="G484" s="146">
        <v>21.6</v>
      </c>
      <c r="H484" s="147">
        <v>2.68</v>
      </c>
      <c r="I484" s="151">
        <v>1.49</v>
      </c>
      <c r="J484" s="134">
        <v>36.479999999999997</v>
      </c>
      <c r="K484" s="152">
        <v>20.93</v>
      </c>
      <c r="L484" s="121">
        <f t="shared" si="115"/>
        <v>0.98299999999999998</v>
      </c>
      <c r="M484" s="123">
        <f t="shared" si="116"/>
        <v>0.98299999999999998</v>
      </c>
      <c r="N484" s="184" t="s">
        <v>484</v>
      </c>
      <c r="O484" s="184" t="s">
        <v>487</v>
      </c>
      <c r="P484" s="188" t="str">
        <f t="shared" si="117"/>
        <v>Comply</v>
      </c>
      <c r="R484" s="206">
        <v>1</v>
      </c>
      <c r="S484" s="207"/>
      <c r="T484" s="20"/>
      <c r="U484" s="20"/>
      <c r="V484" s="20"/>
      <c r="W484" s="23"/>
      <c r="X484" s="118" t="s">
        <v>515</v>
      </c>
      <c r="Y484" s="30">
        <f t="shared" si="104"/>
        <v>20</v>
      </c>
      <c r="Z484" s="31">
        <f t="shared" si="108"/>
        <v>21.6</v>
      </c>
      <c r="AA484" s="30">
        <f t="shared" si="105"/>
        <v>22</v>
      </c>
      <c r="AB484" s="32">
        <f t="shared" si="106"/>
        <v>0.995</v>
      </c>
      <c r="AC484" s="33">
        <f t="shared" si="109"/>
        <v>0.98299999999999998</v>
      </c>
      <c r="AD484" s="32">
        <f t="shared" si="107"/>
        <v>0.98</v>
      </c>
      <c r="AE484" s="116"/>
      <c r="AF484" s="70"/>
      <c r="AG484" s="191"/>
      <c r="AH484" s="70"/>
      <c r="AI484" s="126"/>
      <c r="AJ484" s="127"/>
      <c r="AK484" s="126"/>
    </row>
    <row r="485" spans="1:37" ht="30" customHeight="1">
      <c r="A485" s="184">
        <v>198</v>
      </c>
      <c r="B485" s="184" t="s">
        <v>74</v>
      </c>
      <c r="C485" s="184" t="s">
        <v>450</v>
      </c>
      <c r="D485" s="185" t="s">
        <v>451</v>
      </c>
      <c r="E485" s="184" t="s">
        <v>12</v>
      </c>
      <c r="F485" s="184">
        <v>1</v>
      </c>
      <c r="G485" s="146">
        <v>30.72</v>
      </c>
      <c r="H485" s="147">
        <v>1.6</v>
      </c>
      <c r="I485" s="151">
        <v>1.79</v>
      </c>
      <c r="J485" s="134">
        <v>29.68</v>
      </c>
      <c r="K485" s="152">
        <v>27.29</v>
      </c>
      <c r="L485" s="121">
        <f t="shared" si="115"/>
        <v>0.95011999999999996</v>
      </c>
      <c r="M485" s="123">
        <f t="shared" si="116"/>
        <v>0.95011999999999996</v>
      </c>
      <c r="N485" s="184" t="s">
        <v>484</v>
      </c>
      <c r="O485" s="184" t="s">
        <v>487</v>
      </c>
      <c r="P485" s="188" t="str">
        <f t="shared" si="117"/>
        <v>Comply</v>
      </c>
      <c r="R485" s="206">
        <v>1</v>
      </c>
      <c r="S485" s="207"/>
      <c r="T485" s="20"/>
      <c r="U485" s="20"/>
      <c r="V485" s="20"/>
      <c r="W485" s="23"/>
      <c r="X485" s="118" t="s">
        <v>515</v>
      </c>
      <c r="Y485" s="30">
        <f t="shared" si="104"/>
        <v>30</v>
      </c>
      <c r="Z485" s="31">
        <f t="shared" si="108"/>
        <v>30.72</v>
      </c>
      <c r="AA485" s="30">
        <f t="shared" si="105"/>
        <v>32</v>
      </c>
      <c r="AB485" s="32">
        <f t="shared" si="106"/>
        <v>0.95299999999999996</v>
      </c>
      <c r="AC485" s="33">
        <f t="shared" si="109"/>
        <v>0.95011999999999996</v>
      </c>
      <c r="AD485" s="32">
        <f t="shared" si="107"/>
        <v>0.94499999999999995</v>
      </c>
      <c r="AE485" s="116"/>
      <c r="AF485" s="70"/>
      <c r="AG485" s="191"/>
      <c r="AH485" s="70"/>
      <c r="AI485" s="126"/>
      <c r="AJ485" s="127"/>
      <c r="AK485" s="126"/>
    </row>
    <row r="486" spans="1:37" ht="24.95" customHeight="1">
      <c r="A486" s="345">
        <v>199</v>
      </c>
      <c r="B486" s="345" t="s">
        <v>74</v>
      </c>
      <c r="C486" s="345" t="s">
        <v>452</v>
      </c>
      <c r="D486" s="350" t="s">
        <v>453</v>
      </c>
      <c r="E486" s="345" t="s">
        <v>13</v>
      </c>
      <c r="F486" s="184">
        <v>1</v>
      </c>
      <c r="G486" s="146">
        <v>20.079999999999998</v>
      </c>
      <c r="H486" s="147">
        <v>3.14</v>
      </c>
      <c r="I486" s="151">
        <v>1.45</v>
      </c>
      <c r="J486" s="134">
        <v>45.29</v>
      </c>
      <c r="K486" s="152">
        <v>19.41</v>
      </c>
      <c r="L486" s="121">
        <f t="shared" si="115"/>
        <v>0.99440000000000006</v>
      </c>
      <c r="M486" s="123">
        <f t="shared" si="116"/>
        <v>0.99440000000000006</v>
      </c>
      <c r="N486" s="345" t="s">
        <v>484</v>
      </c>
      <c r="O486" s="345" t="s">
        <v>487</v>
      </c>
      <c r="P486" s="375" t="s">
        <v>524</v>
      </c>
      <c r="R486" s="206">
        <v>1</v>
      </c>
      <c r="S486" s="207"/>
      <c r="T486" s="20"/>
      <c r="U486" s="20"/>
      <c r="V486" s="20"/>
      <c r="W486" s="23"/>
      <c r="X486" s="118" t="s">
        <v>515</v>
      </c>
      <c r="Y486" s="30">
        <f t="shared" si="104"/>
        <v>20</v>
      </c>
      <c r="Z486" s="31">
        <f t="shared" si="108"/>
        <v>20.079999999999998</v>
      </c>
      <c r="AA486" s="30">
        <f t="shared" si="105"/>
        <v>22</v>
      </c>
      <c r="AB486" s="32">
        <f t="shared" si="106"/>
        <v>0.995</v>
      </c>
      <c r="AC486" s="33">
        <f t="shared" si="109"/>
        <v>0.99440000000000006</v>
      </c>
      <c r="AD486" s="32">
        <f t="shared" si="107"/>
        <v>0.98</v>
      </c>
      <c r="AE486" s="116"/>
      <c r="AF486" s="70"/>
      <c r="AG486" s="191"/>
      <c r="AH486" s="70"/>
      <c r="AI486" s="126"/>
      <c r="AJ486" s="127"/>
      <c r="AK486" s="126"/>
    </row>
    <row r="487" spans="1:37" ht="24.95" customHeight="1">
      <c r="A487" s="345"/>
      <c r="B487" s="345"/>
      <c r="C487" s="345"/>
      <c r="D487" s="350"/>
      <c r="E487" s="345"/>
      <c r="F487" s="184">
        <v>2</v>
      </c>
      <c r="G487" s="146">
        <v>21.35</v>
      </c>
      <c r="H487" s="147">
        <v>2.77</v>
      </c>
      <c r="I487" s="151">
        <v>1.39</v>
      </c>
      <c r="J487" s="143">
        <v>38</v>
      </c>
      <c r="K487" s="152">
        <v>19.02</v>
      </c>
      <c r="L487" s="121">
        <f t="shared" si="115"/>
        <v>0.98487499999999994</v>
      </c>
      <c r="M487" s="123">
        <f t="shared" si="116"/>
        <v>0.98487499999999994</v>
      </c>
      <c r="N487" s="345"/>
      <c r="O487" s="345"/>
      <c r="P487" s="347"/>
      <c r="R487" s="206"/>
      <c r="S487" s="207"/>
      <c r="T487" s="20"/>
      <c r="U487" s="20"/>
      <c r="V487" s="20"/>
      <c r="W487" s="23"/>
      <c r="X487" s="118" t="s">
        <v>515</v>
      </c>
      <c r="Y487" s="30">
        <f t="shared" si="104"/>
        <v>20</v>
      </c>
      <c r="Z487" s="31">
        <f t="shared" si="108"/>
        <v>21.35</v>
      </c>
      <c r="AA487" s="30">
        <f t="shared" si="105"/>
        <v>22</v>
      </c>
      <c r="AB487" s="32">
        <f t="shared" si="106"/>
        <v>0.995</v>
      </c>
      <c r="AC487" s="33">
        <f t="shared" si="109"/>
        <v>0.98487499999999994</v>
      </c>
      <c r="AD487" s="32">
        <f t="shared" si="107"/>
        <v>0.98</v>
      </c>
      <c r="AE487" s="116"/>
      <c r="AF487" s="70"/>
      <c r="AG487" s="191"/>
      <c r="AH487" s="70"/>
      <c r="AI487" s="126"/>
      <c r="AJ487" s="127"/>
      <c r="AK487" s="126"/>
    </row>
    <row r="488" spans="1:37" ht="24.95" customHeight="1">
      <c r="A488" s="345">
        <v>200</v>
      </c>
      <c r="B488" s="345" t="s">
        <v>74</v>
      </c>
      <c r="C488" s="345" t="s">
        <v>454</v>
      </c>
      <c r="D488" s="350" t="s">
        <v>455</v>
      </c>
      <c r="E488" s="345" t="s">
        <v>13</v>
      </c>
      <c r="F488" s="184">
        <v>1</v>
      </c>
      <c r="G488" s="146">
        <v>20.079999999999998</v>
      </c>
      <c r="H488" s="147">
        <v>3.14</v>
      </c>
      <c r="I488" s="151">
        <v>1.45</v>
      </c>
      <c r="J488" s="143">
        <v>45.29</v>
      </c>
      <c r="K488" s="152">
        <v>19.41</v>
      </c>
      <c r="L488" s="121">
        <f t="shared" si="115"/>
        <v>0.99440000000000006</v>
      </c>
      <c r="M488" s="123">
        <f t="shared" si="116"/>
        <v>0.99440000000000006</v>
      </c>
      <c r="N488" s="345" t="s">
        <v>484</v>
      </c>
      <c r="O488" s="345" t="s">
        <v>487</v>
      </c>
      <c r="P488" s="375" t="s">
        <v>524</v>
      </c>
      <c r="R488" s="206"/>
      <c r="S488" s="207"/>
      <c r="T488" s="20"/>
      <c r="U488" s="20"/>
      <c r="V488" s="20"/>
      <c r="W488" s="23"/>
      <c r="X488" s="118" t="s">
        <v>515</v>
      </c>
      <c r="Y488" s="30">
        <f t="shared" si="104"/>
        <v>20</v>
      </c>
      <c r="Z488" s="31">
        <f t="shared" si="108"/>
        <v>20.079999999999998</v>
      </c>
      <c r="AA488" s="30">
        <f t="shared" si="105"/>
        <v>22</v>
      </c>
      <c r="AB488" s="32">
        <f t="shared" si="106"/>
        <v>0.995</v>
      </c>
      <c r="AC488" s="33">
        <f t="shared" si="109"/>
        <v>0.99440000000000006</v>
      </c>
      <c r="AD488" s="32">
        <f t="shared" si="107"/>
        <v>0.98</v>
      </c>
      <c r="AE488" s="116"/>
      <c r="AF488" s="70"/>
      <c r="AG488" s="191"/>
      <c r="AH488" s="70"/>
      <c r="AI488" s="126"/>
      <c r="AJ488" s="127"/>
      <c r="AK488" s="126"/>
    </row>
    <row r="489" spans="1:37" ht="24.95" customHeight="1">
      <c r="A489" s="345"/>
      <c r="B489" s="345"/>
      <c r="C489" s="345"/>
      <c r="D489" s="350"/>
      <c r="E489" s="345"/>
      <c r="F489" s="184">
        <v>2</v>
      </c>
      <c r="G489" s="146">
        <v>21.35</v>
      </c>
      <c r="H489" s="147">
        <v>2.77</v>
      </c>
      <c r="I489" s="151">
        <v>1.39</v>
      </c>
      <c r="J489" s="143">
        <v>38</v>
      </c>
      <c r="K489" s="152">
        <v>19.02</v>
      </c>
      <c r="L489" s="121">
        <f t="shared" si="115"/>
        <v>0.98487499999999994</v>
      </c>
      <c r="M489" s="123">
        <f t="shared" si="116"/>
        <v>0.98487499999999994</v>
      </c>
      <c r="N489" s="345"/>
      <c r="O489" s="345"/>
      <c r="P489" s="347"/>
      <c r="R489" s="206">
        <v>1</v>
      </c>
      <c r="S489" s="207"/>
      <c r="T489" s="20"/>
      <c r="U489" s="20"/>
      <c r="V489" s="20"/>
      <c r="W489" s="23"/>
      <c r="X489" s="118" t="s">
        <v>515</v>
      </c>
      <c r="Y489" s="30">
        <f t="shared" si="104"/>
        <v>20</v>
      </c>
      <c r="Z489" s="31">
        <f t="shared" si="108"/>
        <v>21.35</v>
      </c>
      <c r="AA489" s="30">
        <f t="shared" si="105"/>
        <v>22</v>
      </c>
      <c r="AB489" s="32">
        <f t="shared" si="106"/>
        <v>0.995</v>
      </c>
      <c r="AC489" s="33">
        <f t="shared" si="109"/>
        <v>0.98487499999999994</v>
      </c>
      <c r="AD489" s="32">
        <f t="shared" si="107"/>
        <v>0.98</v>
      </c>
      <c r="AE489" s="116"/>
      <c r="AF489" s="70"/>
      <c r="AG489" s="191"/>
      <c r="AH489" s="70"/>
      <c r="AI489" s="126"/>
      <c r="AJ489" s="127"/>
      <c r="AK489" s="126"/>
    </row>
    <row r="490" spans="1:37" ht="30" customHeight="1">
      <c r="A490" s="184">
        <v>201</v>
      </c>
      <c r="B490" s="184" t="s">
        <v>74</v>
      </c>
      <c r="C490" s="184" t="s">
        <v>456</v>
      </c>
      <c r="D490" s="185" t="s">
        <v>457</v>
      </c>
      <c r="E490" s="184" t="s">
        <v>12</v>
      </c>
      <c r="F490" s="184">
        <v>1</v>
      </c>
      <c r="G490" s="146">
        <v>27.56</v>
      </c>
      <c r="H490" s="147">
        <v>1.9</v>
      </c>
      <c r="I490" s="151">
        <v>2.0099999999999998</v>
      </c>
      <c r="J490" s="134">
        <v>33.630000000000003</v>
      </c>
      <c r="K490" s="152">
        <v>34.24</v>
      </c>
      <c r="L490" s="121">
        <f t="shared" si="115"/>
        <v>0.96009999999999995</v>
      </c>
      <c r="M490" s="123">
        <f t="shared" si="116"/>
        <v>0.96009999999999995</v>
      </c>
      <c r="N490" s="184" t="s">
        <v>484</v>
      </c>
      <c r="O490" s="184" t="s">
        <v>487</v>
      </c>
      <c r="P490" s="188" t="str">
        <f t="shared" ref="P490:P491" si="118">IF(H490&lt;L490,"Replace",IF(I490&lt;M490,"Replace","Comply"))</f>
        <v>Comply</v>
      </c>
      <c r="R490" s="206">
        <v>1</v>
      </c>
      <c r="S490" s="207"/>
      <c r="T490" s="20"/>
      <c r="U490" s="20"/>
      <c r="V490" s="20"/>
      <c r="W490" s="23"/>
      <c r="X490" s="118" t="s">
        <v>515</v>
      </c>
      <c r="Y490" s="30">
        <f t="shared" si="104"/>
        <v>26</v>
      </c>
      <c r="Z490" s="31">
        <f t="shared" si="108"/>
        <v>27.56</v>
      </c>
      <c r="AA490" s="30">
        <f t="shared" si="105"/>
        <v>28</v>
      </c>
      <c r="AB490" s="32">
        <f t="shared" si="106"/>
        <v>0.96399999999999997</v>
      </c>
      <c r="AC490" s="33">
        <f t="shared" si="109"/>
        <v>0.96009999999999995</v>
      </c>
      <c r="AD490" s="32">
        <f t="shared" si="107"/>
        <v>0.95899999999999996</v>
      </c>
      <c r="AE490" s="116"/>
      <c r="AF490" s="70"/>
      <c r="AG490" s="191"/>
      <c r="AH490" s="70"/>
      <c r="AI490" s="126"/>
      <c r="AJ490" s="127"/>
      <c r="AK490" s="126"/>
    </row>
    <row r="491" spans="1:37" ht="30" customHeight="1">
      <c r="A491" s="184">
        <v>202</v>
      </c>
      <c r="B491" s="184" t="s">
        <v>74</v>
      </c>
      <c r="C491" s="184" t="s">
        <v>458</v>
      </c>
      <c r="D491" s="185" t="s">
        <v>459</v>
      </c>
      <c r="E491" s="184" t="s">
        <v>12</v>
      </c>
      <c r="F491" s="184">
        <v>1</v>
      </c>
      <c r="G491" s="146">
        <v>20.61</v>
      </c>
      <c r="H491" s="147">
        <v>2.67</v>
      </c>
      <c r="I491" s="151">
        <v>2.3199999999999998</v>
      </c>
      <c r="J491" s="134">
        <v>39.369999999999997</v>
      </c>
      <c r="K491" s="152">
        <v>44.99</v>
      </c>
      <c r="L491" s="121">
        <f t="shared" si="115"/>
        <v>0.990425</v>
      </c>
      <c r="M491" s="123">
        <f t="shared" si="116"/>
        <v>0.990425</v>
      </c>
      <c r="N491" s="184" t="s">
        <v>484</v>
      </c>
      <c r="O491" s="184" t="s">
        <v>487</v>
      </c>
      <c r="P491" s="188" t="str">
        <f t="shared" si="118"/>
        <v>Comply</v>
      </c>
      <c r="R491" s="209">
        <v>1</v>
      </c>
      <c r="S491" s="210"/>
      <c r="T491" s="230">
        <f>SUM(R482:R491)</f>
        <v>8</v>
      </c>
      <c r="U491" s="221">
        <f>SUM(S480:S491)</f>
        <v>0</v>
      </c>
      <c r="V491" s="222" t="s">
        <v>484</v>
      </c>
      <c r="W491" s="23"/>
      <c r="X491" s="118" t="s">
        <v>515</v>
      </c>
      <c r="Y491" s="30">
        <f t="shared" si="104"/>
        <v>20</v>
      </c>
      <c r="Z491" s="31">
        <f t="shared" si="108"/>
        <v>20.61</v>
      </c>
      <c r="AA491" s="30">
        <f t="shared" si="105"/>
        <v>22</v>
      </c>
      <c r="AB491" s="32">
        <f t="shared" si="106"/>
        <v>0.995</v>
      </c>
      <c r="AC491" s="33">
        <f t="shared" si="109"/>
        <v>0.990425</v>
      </c>
      <c r="AD491" s="32">
        <f t="shared" si="107"/>
        <v>0.98</v>
      </c>
      <c r="AE491" s="116"/>
      <c r="AF491" s="70"/>
      <c r="AG491" s="191"/>
      <c r="AH491" s="70"/>
      <c r="AI491" s="126"/>
      <c r="AJ491" s="127"/>
      <c r="AK491" s="126"/>
    </row>
    <row r="492" spans="1:37" ht="30" customHeight="1">
      <c r="A492" s="184"/>
      <c r="B492" s="184"/>
      <c r="C492" s="184"/>
      <c r="D492" s="185"/>
      <c r="E492" s="184"/>
      <c r="F492" s="184"/>
      <c r="G492" s="146"/>
      <c r="H492" s="147"/>
      <c r="I492" s="151"/>
      <c r="J492" s="134"/>
      <c r="K492" s="152"/>
      <c r="L492" s="121"/>
      <c r="M492" s="123"/>
      <c r="N492" s="184"/>
      <c r="O492" s="184"/>
      <c r="P492" s="331"/>
      <c r="R492" s="206"/>
      <c r="S492" s="207"/>
      <c r="T492" s="23"/>
      <c r="U492" s="23"/>
      <c r="V492" s="26"/>
      <c r="W492" s="23"/>
      <c r="X492" s="118"/>
      <c r="Y492" s="30"/>
      <c r="Z492" s="31"/>
      <c r="AA492" s="30"/>
      <c r="AB492" s="32"/>
      <c r="AC492" s="33"/>
      <c r="AD492" s="32"/>
      <c r="AE492" s="116"/>
      <c r="AF492" s="70"/>
      <c r="AG492" s="191"/>
      <c r="AH492" s="70"/>
      <c r="AI492" s="126"/>
      <c r="AJ492" s="127"/>
      <c r="AK492" s="126"/>
    </row>
    <row r="493" spans="1:37" ht="21.95" customHeight="1">
      <c r="A493" s="345">
        <v>203</v>
      </c>
      <c r="B493" s="345" t="s">
        <v>129</v>
      </c>
      <c r="C493" s="345" t="s">
        <v>460</v>
      </c>
      <c r="D493" s="350" t="s">
        <v>461</v>
      </c>
      <c r="E493" s="345" t="s">
        <v>17</v>
      </c>
      <c r="F493" s="184">
        <v>1</v>
      </c>
      <c r="G493" s="146">
        <v>16</v>
      </c>
      <c r="H493" s="147">
        <v>1.5</v>
      </c>
      <c r="I493" s="148">
        <v>1.7</v>
      </c>
      <c r="J493" s="134">
        <v>16.309999999999999</v>
      </c>
      <c r="K493" s="152">
        <v>21.09</v>
      </c>
      <c r="L493" s="121">
        <f t="shared" si="115"/>
        <v>0.98</v>
      </c>
      <c r="M493" s="123">
        <f t="shared" si="116"/>
        <v>0.98</v>
      </c>
      <c r="N493" s="345" t="s">
        <v>485</v>
      </c>
      <c r="O493" s="345" t="s">
        <v>487</v>
      </c>
      <c r="P493" s="375" t="s">
        <v>524</v>
      </c>
      <c r="R493" s="232"/>
      <c r="S493" s="233"/>
      <c r="T493" s="11"/>
      <c r="U493" s="11"/>
      <c r="V493" s="11"/>
      <c r="W493" s="23"/>
      <c r="X493" s="118" t="s">
        <v>515</v>
      </c>
      <c r="Y493" s="30">
        <f t="shared" si="104"/>
        <v>16</v>
      </c>
      <c r="Z493" s="31">
        <f t="shared" si="108"/>
        <v>16</v>
      </c>
      <c r="AA493" s="30">
        <f t="shared" si="105"/>
        <v>18</v>
      </c>
      <c r="AB493" s="32">
        <f t="shared" si="106"/>
        <v>0.98</v>
      </c>
      <c r="AC493" s="33">
        <f t="shared" si="109"/>
        <v>0.98</v>
      </c>
      <c r="AD493" s="32">
        <f t="shared" si="107"/>
        <v>0.99</v>
      </c>
      <c r="AE493" s="116"/>
      <c r="AF493" s="70"/>
      <c r="AG493" s="191"/>
      <c r="AH493" s="70"/>
      <c r="AI493" s="126"/>
      <c r="AJ493" s="127"/>
      <c r="AK493" s="126"/>
    </row>
    <row r="494" spans="1:37" ht="21.95" customHeight="1">
      <c r="A494" s="345"/>
      <c r="B494" s="345"/>
      <c r="C494" s="345"/>
      <c r="D494" s="350"/>
      <c r="E494" s="345"/>
      <c r="F494" s="184">
        <v>2</v>
      </c>
      <c r="G494" s="146">
        <v>16</v>
      </c>
      <c r="H494" s="147">
        <v>1.5</v>
      </c>
      <c r="I494" s="148">
        <v>1.7</v>
      </c>
      <c r="J494" s="134">
        <v>16.309999999999999</v>
      </c>
      <c r="K494" s="152">
        <v>21.09</v>
      </c>
      <c r="L494" s="121">
        <f t="shared" si="115"/>
        <v>0.98</v>
      </c>
      <c r="M494" s="123">
        <f t="shared" si="116"/>
        <v>0.98</v>
      </c>
      <c r="N494" s="345"/>
      <c r="O494" s="345"/>
      <c r="P494" s="376"/>
      <c r="R494" s="206">
        <v>1</v>
      </c>
      <c r="S494" s="207"/>
      <c r="T494" s="23"/>
      <c r="U494" s="23"/>
      <c r="V494" s="26"/>
      <c r="W494" s="23"/>
      <c r="X494" s="118" t="s">
        <v>515</v>
      </c>
      <c r="Y494" s="30">
        <f t="shared" si="104"/>
        <v>16</v>
      </c>
      <c r="Z494" s="31">
        <f t="shared" si="108"/>
        <v>16</v>
      </c>
      <c r="AA494" s="30">
        <f t="shared" si="105"/>
        <v>18</v>
      </c>
      <c r="AB494" s="32">
        <f t="shared" si="106"/>
        <v>0.98</v>
      </c>
      <c r="AC494" s="33">
        <f t="shared" si="109"/>
        <v>0.98</v>
      </c>
      <c r="AD494" s="32">
        <f t="shared" si="107"/>
        <v>0.99</v>
      </c>
      <c r="AE494" s="116"/>
      <c r="AF494" s="70"/>
      <c r="AG494" s="191"/>
      <c r="AH494" s="70"/>
      <c r="AI494" s="126"/>
      <c r="AJ494" s="127"/>
      <c r="AK494" s="126"/>
    </row>
    <row r="495" spans="1:37" ht="21.95" customHeight="1">
      <c r="A495" s="345"/>
      <c r="B495" s="345"/>
      <c r="C495" s="345"/>
      <c r="D495" s="350"/>
      <c r="E495" s="345"/>
      <c r="F495" s="184">
        <v>3</v>
      </c>
      <c r="G495" s="146">
        <v>16</v>
      </c>
      <c r="H495" s="147">
        <v>1.5</v>
      </c>
      <c r="I495" s="148">
        <v>1.7</v>
      </c>
      <c r="J495" s="134">
        <v>16.309999999999999</v>
      </c>
      <c r="K495" s="152">
        <v>21.09</v>
      </c>
      <c r="L495" s="121">
        <f t="shared" si="115"/>
        <v>0.98</v>
      </c>
      <c r="M495" s="123">
        <f t="shared" si="116"/>
        <v>0.98</v>
      </c>
      <c r="N495" s="345"/>
      <c r="O495" s="345"/>
      <c r="P495" s="347"/>
      <c r="R495" s="206"/>
      <c r="S495" s="207"/>
      <c r="T495" s="20"/>
      <c r="U495" s="20"/>
      <c r="V495" s="20"/>
      <c r="W495" s="23"/>
      <c r="X495" s="118" t="s">
        <v>515</v>
      </c>
      <c r="Y495" s="30">
        <f t="shared" si="104"/>
        <v>16</v>
      </c>
      <c r="Z495" s="31">
        <f t="shared" si="108"/>
        <v>16</v>
      </c>
      <c r="AA495" s="30">
        <f t="shared" si="105"/>
        <v>18</v>
      </c>
      <c r="AB495" s="32">
        <f t="shared" si="106"/>
        <v>0.98</v>
      </c>
      <c r="AC495" s="33">
        <f t="shared" si="109"/>
        <v>0.98</v>
      </c>
      <c r="AD495" s="32">
        <f t="shared" si="107"/>
        <v>0.99</v>
      </c>
      <c r="AE495" s="116"/>
      <c r="AF495" s="70"/>
      <c r="AG495" s="191"/>
      <c r="AH495" s="70"/>
      <c r="AI495" s="126"/>
      <c r="AJ495" s="127"/>
      <c r="AK495" s="126"/>
    </row>
    <row r="496" spans="1:37" ht="21.95" customHeight="1">
      <c r="A496" s="345">
        <v>204</v>
      </c>
      <c r="B496" s="345" t="s">
        <v>129</v>
      </c>
      <c r="C496" s="345" t="s">
        <v>462</v>
      </c>
      <c r="D496" s="350" t="s">
        <v>463</v>
      </c>
      <c r="E496" s="345" t="s">
        <v>17</v>
      </c>
      <c r="F496" s="184">
        <v>1</v>
      </c>
      <c r="G496" s="146">
        <v>16.16</v>
      </c>
      <c r="H496" s="147">
        <v>1.5</v>
      </c>
      <c r="I496" s="148">
        <v>1.7</v>
      </c>
      <c r="J496" s="134">
        <v>16.309999999999999</v>
      </c>
      <c r="K496" s="152">
        <v>21.09</v>
      </c>
      <c r="L496" s="121">
        <f t="shared" ref="L496:L503" si="119">AC496</f>
        <v>0.98080000000000001</v>
      </c>
      <c r="M496" s="123">
        <f t="shared" ref="M496:M503" si="120">AC496</f>
        <v>0.98080000000000001</v>
      </c>
      <c r="N496" s="345" t="s">
        <v>485</v>
      </c>
      <c r="O496" s="345" t="s">
        <v>487</v>
      </c>
      <c r="P496" s="375" t="s">
        <v>524</v>
      </c>
      <c r="R496" s="206"/>
      <c r="S496" s="207"/>
      <c r="T496" s="20"/>
      <c r="U496" s="20"/>
      <c r="V496" s="20"/>
      <c r="W496" s="23"/>
      <c r="X496" s="118" t="s">
        <v>515</v>
      </c>
      <c r="Y496" s="30">
        <f t="shared" si="104"/>
        <v>16</v>
      </c>
      <c r="Z496" s="31">
        <f t="shared" si="108"/>
        <v>16.16</v>
      </c>
      <c r="AA496" s="30">
        <f t="shared" si="105"/>
        <v>18</v>
      </c>
      <c r="AB496" s="32">
        <f t="shared" si="106"/>
        <v>0.98</v>
      </c>
      <c r="AC496" s="33">
        <f t="shared" si="109"/>
        <v>0.98080000000000001</v>
      </c>
      <c r="AD496" s="32">
        <f t="shared" si="107"/>
        <v>0.99</v>
      </c>
      <c r="AE496" s="116"/>
      <c r="AF496" s="70"/>
      <c r="AG496" s="191"/>
      <c r="AH496" s="70"/>
      <c r="AI496" s="126"/>
      <c r="AJ496" s="127"/>
      <c r="AK496" s="126"/>
    </row>
    <row r="497" spans="1:37" ht="21.95" customHeight="1">
      <c r="A497" s="345"/>
      <c r="B497" s="345"/>
      <c r="C497" s="345"/>
      <c r="D497" s="350"/>
      <c r="E497" s="345"/>
      <c r="F497" s="184">
        <v>2</v>
      </c>
      <c r="G497" s="146">
        <v>16.600000000000001</v>
      </c>
      <c r="H497" s="147">
        <v>1.5</v>
      </c>
      <c r="I497" s="148">
        <v>1.7</v>
      </c>
      <c r="J497" s="134">
        <v>16.309999999999999</v>
      </c>
      <c r="K497" s="152">
        <v>21.09</v>
      </c>
      <c r="L497" s="121">
        <f t="shared" si="119"/>
        <v>0.98299999999999998</v>
      </c>
      <c r="M497" s="123">
        <f t="shared" si="120"/>
        <v>0.98299999999999998</v>
      </c>
      <c r="N497" s="345"/>
      <c r="O497" s="345"/>
      <c r="P497" s="376"/>
      <c r="R497" s="206">
        <v>1</v>
      </c>
      <c r="S497" s="207"/>
      <c r="T497" s="20"/>
      <c r="U497" s="20"/>
      <c r="V497" s="20"/>
      <c r="W497" s="23"/>
      <c r="X497" s="118" t="s">
        <v>515</v>
      </c>
      <c r="Y497" s="30">
        <f t="shared" si="104"/>
        <v>16</v>
      </c>
      <c r="Z497" s="31">
        <f t="shared" si="108"/>
        <v>16.600000000000001</v>
      </c>
      <c r="AA497" s="30">
        <f t="shared" si="105"/>
        <v>18</v>
      </c>
      <c r="AB497" s="32">
        <f t="shared" si="106"/>
        <v>0.98</v>
      </c>
      <c r="AC497" s="33">
        <f t="shared" si="109"/>
        <v>0.98299999999999998</v>
      </c>
      <c r="AD497" s="32">
        <f t="shared" si="107"/>
        <v>0.99</v>
      </c>
      <c r="AE497" s="116"/>
      <c r="AF497" s="70"/>
      <c r="AG497" s="191"/>
      <c r="AH497" s="70"/>
      <c r="AI497" s="126"/>
      <c r="AJ497" s="127"/>
      <c r="AK497" s="126"/>
    </row>
    <row r="498" spans="1:37" ht="21.95" customHeight="1">
      <c r="A498" s="345"/>
      <c r="B498" s="345"/>
      <c r="C498" s="345"/>
      <c r="D498" s="350"/>
      <c r="E498" s="345"/>
      <c r="F498" s="184">
        <v>3</v>
      </c>
      <c r="G498" s="146">
        <v>16</v>
      </c>
      <c r="H498" s="147">
        <v>1.5</v>
      </c>
      <c r="I498" s="148">
        <v>1.7</v>
      </c>
      <c r="J498" s="134">
        <v>16.309999999999999</v>
      </c>
      <c r="K498" s="152">
        <v>21.09</v>
      </c>
      <c r="L498" s="121">
        <f t="shared" si="119"/>
        <v>0.98</v>
      </c>
      <c r="M498" s="123">
        <f t="shared" si="120"/>
        <v>0.98</v>
      </c>
      <c r="N498" s="345"/>
      <c r="O498" s="345"/>
      <c r="P498" s="347"/>
      <c r="R498" s="206"/>
      <c r="S498" s="207"/>
      <c r="T498" s="20"/>
      <c r="U498" s="20"/>
      <c r="V498" s="20"/>
      <c r="W498" s="23"/>
      <c r="X498" s="118" t="s">
        <v>515</v>
      </c>
      <c r="Y498" s="30">
        <f t="shared" si="104"/>
        <v>16</v>
      </c>
      <c r="Z498" s="31">
        <f t="shared" si="108"/>
        <v>16</v>
      </c>
      <c r="AA498" s="30">
        <f t="shared" si="105"/>
        <v>18</v>
      </c>
      <c r="AB498" s="32">
        <f t="shared" si="106"/>
        <v>0.98</v>
      </c>
      <c r="AC498" s="33">
        <f t="shared" si="109"/>
        <v>0.98</v>
      </c>
      <c r="AD498" s="32">
        <f t="shared" si="107"/>
        <v>0.99</v>
      </c>
      <c r="AE498" s="116"/>
      <c r="AF498" s="70"/>
      <c r="AG498" s="191"/>
      <c r="AH498" s="70"/>
      <c r="AI498" s="126"/>
      <c r="AJ498" s="127"/>
      <c r="AK498" s="126"/>
    </row>
    <row r="499" spans="1:37" ht="21.95" customHeight="1">
      <c r="A499" s="345">
        <v>205</v>
      </c>
      <c r="B499" s="345" t="s">
        <v>129</v>
      </c>
      <c r="C499" s="345" t="s">
        <v>464</v>
      </c>
      <c r="D499" s="350" t="s">
        <v>465</v>
      </c>
      <c r="E499" s="345" t="s">
        <v>54</v>
      </c>
      <c r="F499" s="184">
        <v>1</v>
      </c>
      <c r="G499" s="146">
        <v>8.93</v>
      </c>
      <c r="H499" s="147">
        <v>1.1499999999999999</v>
      </c>
      <c r="I499" s="151">
        <v>1.6</v>
      </c>
      <c r="J499" s="134">
        <v>19.14</v>
      </c>
      <c r="K499" s="152">
        <v>27.99</v>
      </c>
      <c r="L499" s="121">
        <f t="shared" si="119"/>
        <v>0.93590499999999999</v>
      </c>
      <c r="M499" s="123">
        <f t="shared" si="120"/>
        <v>0.93590499999999999</v>
      </c>
      <c r="N499" s="345" t="s">
        <v>485</v>
      </c>
      <c r="O499" s="345" t="s">
        <v>487</v>
      </c>
      <c r="P499" s="375" t="s">
        <v>524</v>
      </c>
      <c r="R499" s="206"/>
      <c r="S499" s="207"/>
      <c r="T499" s="20"/>
      <c r="U499" s="20"/>
      <c r="V499" s="20"/>
      <c r="W499" s="23"/>
      <c r="X499" s="118" t="s">
        <v>515</v>
      </c>
      <c r="Y499" s="30">
        <f t="shared" si="104"/>
        <v>8</v>
      </c>
      <c r="Z499" s="31">
        <f t="shared" si="108"/>
        <v>8.93</v>
      </c>
      <c r="AA499" s="30">
        <f t="shared" si="105"/>
        <v>10</v>
      </c>
      <c r="AB499" s="32">
        <f t="shared" si="106"/>
        <v>0.92800000000000005</v>
      </c>
      <c r="AC499" s="33">
        <f t="shared" si="109"/>
        <v>0.93590499999999999</v>
      </c>
      <c r="AD499" s="32">
        <f t="shared" si="107"/>
        <v>0.94499999999999995</v>
      </c>
      <c r="AE499" s="116"/>
      <c r="AF499" s="70"/>
      <c r="AG499" s="191"/>
      <c r="AH499" s="70"/>
      <c r="AI499" s="126"/>
      <c r="AJ499" s="127"/>
      <c r="AK499" s="126"/>
    </row>
    <row r="500" spans="1:37" ht="21.95" customHeight="1">
      <c r="A500" s="345"/>
      <c r="B500" s="345"/>
      <c r="C500" s="345"/>
      <c r="D500" s="350"/>
      <c r="E500" s="345"/>
      <c r="F500" s="184">
        <v>2</v>
      </c>
      <c r="G500" s="146">
        <v>16.2</v>
      </c>
      <c r="H500" s="147">
        <v>1.5</v>
      </c>
      <c r="I500" s="151">
        <v>1.71</v>
      </c>
      <c r="J500" s="134">
        <v>16.39</v>
      </c>
      <c r="K500" s="152">
        <v>21.16</v>
      </c>
      <c r="L500" s="121">
        <f t="shared" si="119"/>
        <v>0.98099999999999998</v>
      </c>
      <c r="M500" s="123">
        <f t="shared" si="120"/>
        <v>0.98099999999999998</v>
      </c>
      <c r="N500" s="345"/>
      <c r="O500" s="345"/>
      <c r="P500" s="376"/>
      <c r="R500" s="206">
        <v>1</v>
      </c>
      <c r="S500" s="207"/>
      <c r="T500" s="20"/>
      <c r="U500" s="20"/>
      <c r="V500" s="20"/>
      <c r="W500" s="23"/>
      <c r="X500" s="118" t="s">
        <v>515</v>
      </c>
      <c r="Y500" s="30">
        <f t="shared" si="104"/>
        <v>16</v>
      </c>
      <c r="Z500" s="31">
        <f t="shared" si="108"/>
        <v>16.2</v>
      </c>
      <c r="AA500" s="30">
        <f t="shared" si="105"/>
        <v>18</v>
      </c>
      <c r="AB500" s="32">
        <f t="shared" si="106"/>
        <v>0.98</v>
      </c>
      <c r="AC500" s="33">
        <f t="shared" si="109"/>
        <v>0.98099999999999998</v>
      </c>
      <c r="AD500" s="32">
        <f t="shared" si="107"/>
        <v>0.99</v>
      </c>
      <c r="AE500" s="116"/>
      <c r="AF500" s="70"/>
      <c r="AG500" s="191"/>
      <c r="AH500" s="70"/>
      <c r="AI500" s="126"/>
      <c r="AJ500" s="127"/>
      <c r="AK500" s="126"/>
    </row>
    <row r="501" spans="1:37" ht="21.95" customHeight="1">
      <c r="A501" s="345"/>
      <c r="B501" s="345"/>
      <c r="C501" s="345"/>
      <c r="D501" s="350"/>
      <c r="E501" s="345"/>
      <c r="F501" s="184">
        <v>3</v>
      </c>
      <c r="G501" s="146">
        <v>8.93</v>
      </c>
      <c r="H501" s="147">
        <v>1.1499999999999999</v>
      </c>
      <c r="I501" s="151">
        <v>1.6</v>
      </c>
      <c r="J501" s="134">
        <v>19.14</v>
      </c>
      <c r="K501" s="152">
        <v>27.99</v>
      </c>
      <c r="L501" s="121">
        <f t="shared" si="119"/>
        <v>0.93590499999999999</v>
      </c>
      <c r="M501" s="123">
        <f t="shared" si="120"/>
        <v>0.93590499999999999</v>
      </c>
      <c r="N501" s="345"/>
      <c r="O501" s="345"/>
      <c r="P501" s="347"/>
      <c r="R501" s="206"/>
      <c r="S501" s="207"/>
      <c r="T501" s="20"/>
      <c r="U501" s="20"/>
      <c r="V501" s="20"/>
      <c r="W501" s="23"/>
      <c r="X501" s="118" t="s">
        <v>515</v>
      </c>
      <c r="Y501" s="30">
        <f t="shared" si="104"/>
        <v>8</v>
      </c>
      <c r="Z501" s="31">
        <f t="shared" si="108"/>
        <v>8.93</v>
      </c>
      <c r="AA501" s="30">
        <f t="shared" si="105"/>
        <v>10</v>
      </c>
      <c r="AB501" s="32">
        <f t="shared" si="106"/>
        <v>0.92800000000000005</v>
      </c>
      <c r="AC501" s="33">
        <f t="shared" si="109"/>
        <v>0.93590499999999999</v>
      </c>
      <c r="AD501" s="32">
        <f t="shared" si="107"/>
        <v>0.94499999999999995</v>
      </c>
      <c r="AE501" s="116"/>
      <c r="AF501" s="70"/>
      <c r="AG501" s="191"/>
      <c r="AH501" s="70"/>
      <c r="AI501" s="126"/>
      <c r="AJ501" s="127"/>
      <c r="AK501" s="126"/>
    </row>
    <row r="502" spans="1:37" ht="21.95" customHeight="1">
      <c r="A502" s="351">
        <v>206</v>
      </c>
      <c r="B502" s="345" t="s">
        <v>129</v>
      </c>
      <c r="C502" s="345" t="s">
        <v>466</v>
      </c>
      <c r="D502" s="350" t="s">
        <v>467</v>
      </c>
      <c r="E502" s="345" t="s">
        <v>67</v>
      </c>
      <c r="F502" s="184">
        <v>1</v>
      </c>
      <c r="G502" s="146">
        <v>7.13</v>
      </c>
      <c r="H502" s="147">
        <v>1.6</v>
      </c>
      <c r="I502" s="151">
        <v>1.72</v>
      </c>
      <c r="J502" s="134">
        <v>31.2</v>
      </c>
      <c r="K502" s="152">
        <v>35.44</v>
      </c>
      <c r="L502" s="121">
        <f t="shared" si="119"/>
        <v>0.92887000000000008</v>
      </c>
      <c r="M502" s="123">
        <f t="shared" si="120"/>
        <v>0.92887000000000008</v>
      </c>
      <c r="N502" s="345" t="s">
        <v>485</v>
      </c>
      <c r="O502" s="345" t="s">
        <v>487</v>
      </c>
      <c r="P502" s="375" t="s">
        <v>524</v>
      </c>
      <c r="R502" s="206">
        <v>1</v>
      </c>
      <c r="S502" s="207"/>
      <c r="T502" s="20"/>
      <c r="U502" s="20"/>
      <c r="V502" s="20"/>
      <c r="W502" s="23"/>
      <c r="X502" s="118" t="s">
        <v>515</v>
      </c>
      <c r="Y502" s="30">
        <f t="shared" si="104"/>
        <v>6</v>
      </c>
      <c r="Z502" s="31">
        <f t="shared" si="108"/>
        <v>7.13</v>
      </c>
      <c r="AA502" s="30">
        <f t="shared" si="105"/>
        <v>8</v>
      </c>
      <c r="AB502" s="32">
        <f t="shared" si="106"/>
        <v>0.93</v>
      </c>
      <c r="AC502" s="33">
        <f t="shared" si="109"/>
        <v>0.92887000000000008</v>
      </c>
      <c r="AD502" s="32">
        <f t="shared" si="107"/>
        <v>0.92800000000000005</v>
      </c>
      <c r="AE502" s="116"/>
      <c r="AF502" s="70"/>
      <c r="AG502" s="191"/>
      <c r="AH502" s="70"/>
      <c r="AI502" s="126"/>
      <c r="AJ502" s="127"/>
      <c r="AK502" s="126"/>
    </row>
    <row r="503" spans="1:37" ht="21.95" customHeight="1" thickBot="1">
      <c r="A503" s="351"/>
      <c r="B503" s="345"/>
      <c r="C503" s="345"/>
      <c r="D503" s="350"/>
      <c r="E503" s="345"/>
      <c r="F503" s="184">
        <v>2</v>
      </c>
      <c r="G503" s="146">
        <v>16.21</v>
      </c>
      <c r="H503" s="147">
        <v>1.5</v>
      </c>
      <c r="I503" s="151">
        <v>1.71</v>
      </c>
      <c r="J503" s="134">
        <v>16.39</v>
      </c>
      <c r="K503" s="152">
        <v>21.16</v>
      </c>
      <c r="L503" s="121">
        <f t="shared" si="119"/>
        <v>0.98104999999999998</v>
      </c>
      <c r="M503" s="123">
        <f t="shared" si="120"/>
        <v>0.98104999999999998</v>
      </c>
      <c r="N503" s="345"/>
      <c r="O503" s="345"/>
      <c r="P503" s="347"/>
      <c r="R503" s="234"/>
      <c r="S503" s="220"/>
      <c r="T503" s="231">
        <f>SUM(R494:R502)</f>
        <v>4</v>
      </c>
      <c r="U503" s="228">
        <f>SUM(S494:S502)</f>
        <v>0</v>
      </c>
      <c r="V503" s="229" t="s">
        <v>485</v>
      </c>
      <c r="W503" s="23"/>
      <c r="X503" s="118" t="s">
        <v>515</v>
      </c>
      <c r="Y503" s="30">
        <f t="shared" si="104"/>
        <v>16</v>
      </c>
      <c r="Z503" s="31">
        <f t="shared" si="108"/>
        <v>16.21</v>
      </c>
      <c r="AA503" s="30">
        <f t="shared" si="105"/>
        <v>18</v>
      </c>
      <c r="AB503" s="32">
        <f t="shared" si="106"/>
        <v>0.98</v>
      </c>
      <c r="AC503" s="33">
        <f t="shared" si="109"/>
        <v>0.98104999999999998</v>
      </c>
      <c r="AD503" s="32">
        <f t="shared" si="107"/>
        <v>0.99</v>
      </c>
      <c r="AE503" s="116"/>
      <c r="AF503" s="70"/>
      <c r="AG503" s="191"/>
      <c r="AH503" s="70"/>
      <c r="AI503" s="126"/>
      <c r="AJ503" s="127"/>
      <c r="AK503" s="126"/>
    </row>
    <row r="504" spans="1:37" ht="23.1" customHeight="1" thickTop="1">
      <c r="A504" s="154"/>
      <c r="B504" s="154"/>
      <c r="C504" s="160"/>
      <c r="D504" s="160"/>
      <c r="E504" s="293"/>
      <c r="F504" s="293"/>
      <c r="G504" s="117"/>
      <c r="H504" s="293"/>
      <c r="I504" s="293"/>
      <c r="J504" s="117"/>
      <c r="K504" s="117"/>
      <c r="L504" s="293"/>
      <c r="M504" s="293"/>
      <c r="N504" s="293"/>
      <c r="O504" s="293"/>
      <c r="P504" s="116"/>
      <c r="R504" s="23">
        <f>SUM(R8:R503)</f>
        <v>172</v>
      </c>
      <c r="S504" s="23">
        <f>SUM(S8:S503)</f>
        <v>34</v>
      </c>
      <c r="T504" s="20"/>
      <c r="U504" s="20">
        <f>R504+S504</f>
        <v>206</v>
      </c>
      <c r="V504" s="16"/>
      <c r="W504" s="17"/>
      <c r="X504" s="16"/>
      <c r="Y504" s="16"/>
      <c r="Z504" s="16"/>
      <c r="AA504" s="16"/>
    </row>
    <row r="505" spans="1:37" ht="20.100000000000001" customHeight="1">
      <c r="A505" s="294"/>
      <c r="B505" s="195" t="s">
        <v>530</v>
      </c>
      <c r="C505" s="116" t="s">
        <v>531</v>
      </c>
      <c r="D505" s="116"/>
      <c r="E505" s="116"/>
      <c r="F505" s="116"/>
      <c r="G505" s="28"/>
      <c r="H505" s="28"/>
      <c r="I505" s="28"/>
      <c r="J505" s="28"/>
      <c r="K505" s="117"/>
      <c r="L505" s="293"/>
      <c r="M505" s="293"/>
      <c r="N505" s="293"/>
      <c r="O505" s="293"/>
      <c r="P505" s="116"/>
      <c r="R505" s="17"/>
      <c r="S505" s="17"/>
      <c r="T505" s="16"/>
      <c r="U505" s="16"/>
      <c r="V505" s="16"/>
      <c r="W505" s="17"/>
      <c r="X505" s="16"/>
      <c r="Y505" s="16"/>
      <c r="Z505" s="16"/>
      <c r="AA505" s="16"/>
    </row>
    <row r="506" spans="1:37" ht="20.100000000000001" customHeight="1">
      <c r="A506" s="294"/>
      <c r="B506" s="195" t="s">
        <v>532</v>
      </c>
      <c r="C506" s="116" t="s">
        <v>533</v>
      </c>
      <c r="D506" s="116"/>
      <c r="E506" s="116"/>
      <c r="F506" s="116"/>
      <c r="G506" s="28"/>
      <c r="H506" s="28"/>
      <c r="I506" s="28"/>
      <c r="J506" s="28"/>
      <c r="K506" s="28"/>
      <c r="L506" s="28"/>
      <c r="M506" s="28"/>
      <c r="N506" s="28"/>
      <c r="O506" s="28"/>
      <c r="P506" s="116"/>
      <c r="V506" s="20"/>
      <c r="W506" s="117"/>
      <c r="X506" s="16"/>
      <c r="Y506" s="16"/>
      <c r="Z506" s="16"/>
      <c r="AA506" s="16"/>
    </row>
    <row r="507" spans="1:37" ht="20.100000000000001" customHeight="1">
      <c r="A507" s="294"/>
      <c r="B507" s="195" t="s">
        <v>534</v>
      </c>
      <c r="C507" s="116" t="s">
        <v>540</v>
      </c>
      <c r="D507" s="116"/>
      <c r="E507" s="116"/>
      <c r="F507" s="116"/>
      <c r="G507" s="28"/>
      <c r="H507" s="28"/>
      <c r="I507" s="28"/>
      <c r="J507" s="28"/>
      <c r="K507" s="28"/>
      <c r="L507" s="28"/>
      <c r="M507" s="28"/>
      <c r="N507" s="28"/>
      <c r="O507" s="28"/>
      <c r="P507" s="116"/>
      <c r="R507" s="16"/>
      <c r="S507" s="16"/>
      <c r="T507" s="16"/>
      <c r="U507" s="16"/>
      <c r="V507" s="16"/>
      <c r="W507" s="17"/>
      <c r="X507" s="16"/>
      <c r="Y507" s="16"/>
      <c r="Z507" s="16"/>
      <c r="AA507" s="16"/>
    </row>
    <row r="508" spans="1:37" ht="20.100000000000001" customHeight="1">
      <c r="A508" s="294"/>
      <c r="B508" s="195"/>
      <c r="C508" s="116"/>
      <c r="D508" s="116"/>
      <c r="E508" s="116"/>
      <c r="F508" s="116"/>
      <c r="G508" s="28"/>
      <c r="H508" s="28"/>
      <c r="I508" s="28"/>
      <c r="J508" s="28"/>
      <c r="K508" s="28"/>
      <c r="L508" s="28"/>
      <c r="M508" s="28"/>
      <c r="N508" s="28"/>
      <c r="O508" s="28"/>
      <c r="P508" s="116"/>
      <c r="R508" s="16"/>
      <c r="S508" s="16"/>
      <c r="T508" s="16"/>
      <c r="U508" s="16"/>
      <c r="V508" s="16"/>
      <c r="W508" s="17"/>
      <c r="X508" s="16"/>
      <c r="Y508" s="16"/>
      <c r="Z508" s="16"/>
      <c r="AA508" s="16"/>
    </row>
    <row r="509" spans="1:37" ht="20.100000000000001" customHeight="1">
      <c r="A509" s="294"/>
      <c r="B509" s="195"/>
      <c r="C509" s="116"/>
      <c r="D509" s="128" t="s">
        <v>535</v>
      </c>
      <c r="E509" s="116"/>
      <c r="F509" s="116"/>
      <c r="G509" s="28"/>
      <c r="H509" s="28"/>
      <c r="I509" s="28"/>
      <c r="J509" s="28"/>
      <c r="K509" s="28"/>
      <c r="L509" s="28"/>
      <c r="M509" s="28"/>
      <c r="N509" s="28"/>
      <c r="O509" s="28"/>
      <c r="P509" s="116"/>
      <c r="R509" s="16"/>
      <c r="S509" s="16"/>
      <c r="T509" s="16"/>
      <c r="U509" s="16"/>
      <c r="V509" s="16"/>
      <c r="W509" s="17"/>
      <c r="X509" s="16"/>
      <c r="Y509" s="16"/>
      <c r="Z509" s="16"/>
      <c r="AA509" s="16"/>
    </row>
    <row r="510" spans="1:37" ht="20.100000000000001" customHeight="1">
      <c r="A510" s="294"/>
      <c r="B510" s="196"/>
      <c r="C510" s="196"/>
      <c r="D510" s="197" t="s">
        <v>520</v>
      </c>
      <c r="E510" s="198" t="s">
        <v>536</v>
      </c>
      <c r="F510" s="337" t="s">
        <v>537</v>
      </c>
      <c r="G510" s="338"/>
      <c r="H510" s="337" t="s">
        <v>538</v>
      </c>
      <c r="I510" s="338"/>
      <c r="J510" s="196"/>
      <c r="K510" s="199"/>
      <c r="L510" s="161"/>
      <c r="M510" s="161"/>
      <c r="N510" s="161"/>
      <c r="O510" s="161"/>
      <c r="P510" s="116"/>
      <c r="R510" s="16"/>
      <c r="S510" s="16"/>
      <c r="T510" s="16"/>
      <c r="U510" s="16"/>
      <c r="V510" s="16"/>
      <c r="W510" s="17"/>
      <c r="X510" s="16"/>
      <c r="Y510" s="16"/>
      <c r="Z510" s="16"/>
      <c r="AA510" s="16"/>
    </row>
    <row r="511" spans="1:37" ht="20.100000000000001" customHeight="1">
      <c r="A511" s="294"/>
      <c r="B511" s="196"/>
      <c r="C511" s="117"/>
      <c r="D511" s="224" t="s">
        <v>507</v>
      </c>
      <c r="E511" s="119">
        <f>SUM(R8:S391)</f>
        <v>157</v>
      </c>
      <c r="F511" s="333">
        <f>SUM(R8:R391)</f>
        <v>129</v>
      </c>
      <c r="G511" s="333"/>
      <c r="H511" s="333">
        <f>SUM(S8:S391)</f>
        <v>28</v>
      </c>
      <c r="I511" s="333"/>
      <c r="J511" s="199"/>
      <c r="K511" s="199"/>
      <c r="L511" s="161"/>
      <c r="M511" s="161"/>
      <c r="N511" s="161"/>
      <c r="O511" s="161"/>
      <c r="P511" s="116"/>
      <c r="R511" s="16"/>
      <c r="S511" s="16"/>
      <c r="T511" s="16"/>
      <c r="U511" s="16"/>
      <c r="V511" s="16"/>
      <c r="W511" s="17"/>
      <c r="X511" s="16"/>
      <c r="Y511" s="16"/>
      <c r="Z511" s="16"/>
      <c r="AA511" s="16"/>
    </row>
    <row r="512" spans="1:37" ht="20.100000000000001" customHeight="1">
      <c r="A512" s="294"/>
      <c r="B512" s="196"/>
      <c r="C512" s="117"/>
      <c r="D512" s="224" t="s">
        <v>508</v>
      </c>
      <c r="E512" s="119">
        <f>SUM(R392:S421)</f>
        <v>11</v>
      </c>
      <c r="F512" s="333">
        <f>SUM(R392:R421)</f>
        <v>10</v>
      </c>
      <c r="G512" s="333"/>
      <c r="H512" s="333">
        <f>SUM(S392:S421)</f>
        <v>1</v>
      </c>
      <c r="I512" s="333"/>
      <c r="J512" s="199"/>
      <c r="K512" s="199"/>
      <c r="L512" s="28"/>
      <c r="M512" s="28"/>
      <c r="N512" s="28"/>
      <c r="O512" s="28"/>
      <c r="P512" s="116"/>
      <c r="R512" s="16"/>
      <c r="S512" s="16"/>
      <c r="T512" s="16"/>
      <c r="U512" s="16"/>
      <c r="V512" s="16"/>
      <c r="W512" s="17"/>
      <c r="X512" s="16"/>
      <c r="Y512" s="16"/>
      <c r="Z512" s="16"/>
      <c r="AA512" s="16"/>
    </row>
    <row r="513" spans="1:27" ht="20.100000000000001" customHeight="1">
      <c r="A513" s="294"/>
      <c r="B513" s="196"/>
      <c r="C513" s="196"/>
      <c r="D513" s="224" t="s">
        <v>509</v>
      </c>
      <c r="E513" s="119">
        <f>SUM(R423:S439)</f>
        <v>7</v>
      </c>
      <c r="F513" s="333">
        <f>SUM(R423:R439)</f>
        <v>4</v>
      </c>
      <c r="G513" s="333"/>
      <c r="H513" s="333">
        <f>SUM(S423:S439)</f>
        <v>3</v>
      </c>
      <c r="I513" s="333"/>
      <c r="J513" s="196"/>
      <c r="K513" s="199"/>
      <c r="L513" s="28"/>
      <c r="M513" s="28"/>
      <c r="N513" s="28"/>
      <c r="O513" s="28"/>
      <c r="P513" s="116"/>
      <c r="R513" s="16"/>
      <c r="S513" s="16"/>
      <c r="T513" s="16"/>
      <c r="U513" s="16"/>
      <c r="V513" s="16"/>
      <c r="W513" s="17"/>
      <c r="X513" s="16"/>
      <c r="Y513" s="16"/>
      <c r="Z513" s="16"/>
      <c r="AA513" s="16"/>
    </row>
    <row r="514" spans="1:27" ht="20.100000000000001" customHeight="1">
      <c r="A514" s="294"/>
      <c r="B514" s="196"/>
      <c r="C514" s="196"/>
      <c r="D514" s="224" t="s">
        <v>510</v>
      </c>
      <c r="E514" s="119">
        <f>SUM(R440:S457)</f>
        <v>10</v>
      </c>
      <c r="F514" s="333">
        <f>SUM(R440:R457)</f>
        <v>10</v>
      </c>
      <c r="G514" s="333"/>
      <c r="H514" s="333">
        <f>SUM(S440:S457)</f>
        <v>0</v>
      </c>
      <c r="I514" s="333"/>
      <c r="J514" s="196"/>
      <c r="K514" s="199"/>
      <c r="L514" s="28"/>
      <c r="M514" s="28"/>
      <c r="N514" s="28"/>
      <c r="O514" s="28"/>
      <c r="P514" s="116"/>
      <c r="R514" s="16"/>
      <c r="S514" s="16"/>
      <c r="T514" s="16"/>
      <c r="U514" s="16"/>
      <c r="V514" s="16"/>
      <c r="W514" s="17"/>
      <c r="X514" s="16"/>
      <c r="Y514" s="16"/>
      <c r="Z514" s="16"/>
      <c r="AA514" s="16"/>
    </row>
    <row r="515" spans="1:27" ht="20.100000000000001" customHeight="1">
      <c r="A515" s="294"/>
      <c r="B515" s="28"/>
      <c r="C515" s="28"/>
      <c r="D515" s="224" t="s">
        <v>511</v>
      </c>
      <c r="E515" s="119">
        <f>SUM(R458:S468)</f>
        <v>5</v>
      </c>
      <c r="F515" s="333">
        <f>SUM(R458:R468)</f>
        <v>3</v>
      </c>
      <c r="G515" s="333"/>
      <c r="H515" s="333">
        <f>SUM(S458:S468)</f>
        <v>2</v>
      </c>
      <c r="I515" s="333"/>
      <c r="J515" s="28"/>
      <c r="K515" s="199"/>
      <c r="L515" s="28"/>
      <c r="M515" s="28"/>
      <c r="N515" s="28"/>
      <c r="O515" s="28"/>
      <c r="P515" s="116"/>
      <c r="R515" s="16"/>
      <c r="S515" s="16"/>
      <c r="T515" s="16"/>
      <c r="U515" s="16"/>
      <c r="V515" s="16"/>
      <c r="W515" s="17"/>
      <c r="X515" s="16"/>
      <c r="Y515" s="16"/>
      <c r="Z515" s="16"/>
      <c r="AA515" s="16"/>
    </row>
    <row r="516" spans="1:27" ht="20.100000000000001" customHeight="1">
      <c r="A516" s="294"/>
      <c r="B516" s="28"/>
      <c r="C516" s="28"/>
      <c r="D516" s="224" t="s">
        <v>512</v>
      </c>
      <c r="E516" s="119">
        <f>+SUM(R470:S481)</f>
        <v>4</v>
      </c>
      <c r="F516" s="333">
        <f>SUM(R470:R481)</f>
        <v>4</v>
      </c>
      <c r="G516" s="333"/>
      <c r="H516" s="333">
        <f>SUM(S470:S481)</f>
        <v>0</v>
      </c>
      <c r="I516" s="333"/>
      <c r="J516" s="28"/>
      <c r="K516" s="199"/>
      <c r="L516" s="116"/>
      <c r="M516" s="116"/>
      <c r="N516" s="116"/>
      <c r="O516" s="116"/>
      <c r="P516" s="116"/>
      <c r="R516" s="16"/>
      <c r="S516" s="16"/>
      <c r="T516" s="16"/>
      <c r="U516" s="16"/>
      <c r="V516" s="16"/>
      <c r="W516" s="17"/>
      <c r="X516" s="16"/>
      <c r="Y516" s="16"/>
      <c r="Z516" s="16"/>
      <c r="AA516" s="16"/>
    </row>
    <row r="517" spans="1:27" ht="20.100000000000001" customHeight="1">
      <c r="A517" s="294"/>
      <c r="B517" s="28"/>
      <c r="C517" s="28"/>
      <c r="D517" s="224" t="s">
        <v>513</v>
      </c>
      <c r="E517" s="119">
        <f>SUM(R482:S491)</f>
        <v>8</v>
      </c>
      <c r="F517" s="333">
        <f>SUM(R482:R491)</f>
        <v>8</v>
      </c>
      <c r="G517" s="333"/>
      <c r="H517" s="333">
        <f>SUM(S482:S491)</f>
        <v>0</v>
      </c>
      <c r="I517" s="334"/>
      <c r="J517" s="28"/>
      <c r="K517" s="199"/>
      <c r="L517" s="116"/>
      <c r="M517" s="116"/>
      <c r="N517" s="116"/>
      <c r="O517" s="116"/>
      <c r="P517" s="116"/>
      <c r="R517" s="16"/>
      <c r="S517" s="16"/>
      <c r="T517" s="16"/>
      <c r="U517" s="16"/>
      <c r="V517" s="16"/>
      <c r="W517" s="17"/>
      <c r="X517" s="16"/>
      <c r="Y517" s="16"/>
      <c r="Z517" s="16"/>
      <c r="AA517" s="16"/>
    </row>
    <row r="518" spans="1:27" ht="20.100000000000001" customHeight="1" thickBot="1">
      <c r="A518" s="294"/>
      <c r="B518" s="28"/>
      <c r="C518" s="28"/>
      <c r="D518" s="225" t="s">
        <v>514</v>
      </c>
      <c r="E518" s="200">
        <f>SUM(R494:S503)</f>
        <v>4</v>
      </c>
      <c r="F518" s="335">
        <f>SUM(R494:R503)</f>
        <v>4</v>
      </c>
      <c r="G518" s="335"/>
      <c r="H518" s="335">
        <f>SUM(S494:S503)</f>
        <v>0</v>
      </c>
      <c r="I518" s="335"/>
      <c r="J518" s="28"/>
      <c r="K518" s="199"/>
      <c r="L518" s="116"/>
      <c r="M518" s="116"/>
      <c r="N518" s="116"/>
      <c r="O518" s="116"/>
      <c r="P518" s="116"/>
      <c r="R518" s="16"/>
      <c r="S518" s="16"/>
      <c r="T518" s="16"/>
      <c r="U518" s="16"/>
      <c r="V518" s="16"/>
      <c r="W518" s="17"/>
      <c r="X518" s="16"/>
      <c r="Y518" s="16"/>
      <c r="Z518" s="16"/>
      <c r="AA518" s="16"/>
    </row>
    <row r="519" spans="1:27" ht="20.100000000000001" customHeight="1" thickTop="1" thickBot="1">
      <c r="A519" s="294"/>
      <c r="B519" s="28"/>
      <c r="C519" s="28"/>
      <c r="D519" s="226" t="s">
        <v>539</v>
      </c>
      <c r="E519" s="227">
        <f>SUM(E511:E518)</f>
        <v>206</v>
      </c>
      <c r="F519" s="336">
        <f t="shared" ref="F519:H519" si="121">SUM(F511:F518)</f>
        <v>172</v>
      </c>
      <c r="G519" s="336"/>
      <c r="H519" s="336">
        <f t="shared" si="121"/>
        <v>34</v>
      </c>
      <c r="I519" s="336"/>
      <c r="J519" s="28"/>
      <c r="K519" s="40"/>
      <c r="L519" s="116"/>
      <c r="M519" s="116"/>
      <c r="N519" s="116"/>
      <c r="O519" s="116"/>
      <c r="P519" s="116"/>
      <c r="R519" s="16"/>
      <c r="S519" s="16"/>
      <c r="T519" s="16"/>
      <c r="U519" s="16"/>
      <c r="V519" s="16"/>
      <c r="W519" s="17"/>
      <c r="X519" s="16"/>
      <c r="Y519" s="16"/>
      <c r="Z519" s="16"/>
      <c r="AA519" s="16"/>
    </row>
    <row r="520" spans="1:27" ht="23.1" customHeight="1" thickTop="1">
      <c r="R520" s="16"/>
      <c r="S520" s="16"/>
      <c r="T520" s="16"/>
      <c r="U520" s="16"/>
      <c r="V520" s="16"/>
      <c r="W520" s="16"/>
      <c r="X520" s="16"/>
      <c r="Y520" s="16"/>
      <c r="Z520" s="16"/>
      <c r="AA520" s="16"/>
    </row>
    <row r="521" spans="1:27" ht="23.1" customHeight="1">
      <c r="R521" s="16"/>
      <c r="S521" s="16"/>
      <c r="T521" s="16"/>
      <c r="U521" s="16"/>
      <c r="V521" s="16"/>
      <c r="W521" s="16"/>
      <c r="X521" s="16"/>
      <c r="Y521" s="16"/>
      <c r="Z521" s="16"/>
      <c r="AA521" s="16"/>
    </row>
    <row r="522" spans="1:27" ht="23.1" customHeight="1">
      <c r="R522" s="16"/>
      <c r="S522" s="16"/>
      <c r="T522" s="16"/>
      <c r="U522" s="16"/>
      <c r="V522" s="16"/>
      <c r="W522" s="16"/>
      <c r="X522" s="16"/>
      <c r="Y522" s="16"/>
      <c r="Z522" s="16"/>
      <c r="AA522" s="16"/>
    </row>
    <row r="523" spans="1:27" ht="23.1" customHeight="1">
      <c r="R523" s="16"/>
      <c r="S523" s="16"/>
      <c r="T523" s="16"/>
      <c r="U523" s="16"/>
      <c r="V523" s="16"/>
      <c r="W523" s="16"/>
      <c r="X523" s="16"/>
      <c r="Y523" s="16"/>
      <c r="Z523" s="16"/>
      <c r="AA523" s="16"/>
    </row>
    <row r="524" spans="1:27">
      <c r="R524" s="16"/>
      <c r="S524" s="16"/>
      <c r="T524" s="16"/>
      <c r="U524" s="16"/>
      <c r="V524" s="16"/>
      <c r="W524" s="16"/>
      <c r="X524" s="16"/>
      <c r="Y524" s="16"/>
      <c r="Z524" s="16"/>
      <c r="AA524" s="16"/>
    </row>
    <row r="525" spans="1:27">
      <c r="R525" s="16"/>
      <c r="S525" s="16"/>
      <c r="T525" s="16"/>
      <c r="U525" s="16"/>
      <c r="V525" s="16"/>
      <c r="W525" s="16"/>
      <c r="X525" s="16"/>
      <c r="Y525" s="16"/>
      <c r="Z525" s="16"/>
      <c r="AA525" s="16"/>
    </row>
    <row r="526" spans="1:27">
      <c r="R526" s="16"/>
      <c r="S526" s="16"/>
      <c r="T526" s="16"/>
      <c r="U526" s="16"/>
      <c r="V526" s="16"/>
      <c r="W526" s="16"/>
      <c r="X526" s="16"/>
      <c r="Y526" s="16"/>
      <c r="Z526" s="16"/>
      <c r="AA526" s="16"/>
    </row>
    <row r="527" spans="1:27">
      <c r="R527" s="16"/>
      <c r="S527" s="16"/>
      <c r="T527" s="16"/>
      <c r="U527" s="16"/>
      <c r="V527" s="16"/>
      <c r="W527" s="16"/>
      <c r="X527" s="16"/>
      <c r="Y527" s="16"/>
      <c r="Z527" s="16"/>
      <c r="AA527" s="16"/>
    </row>
    <row r="528" spans="1:27">
      <c r="R528" s="16"/>
      <c r="S528" s="16"/>
      <c r="T528" s="16"/>
      <c r="U528" s="16"/>
      <c r="V528" s="16"/>
      <c r="W528" s="16"/>
      <c r="X528" s="16"/>
      <c r="Y528" s="16"/>
      <c r="Z528" s="16"/>
      <c r="AA528" s="16"/>
    </row>
    <row r="529" spans="18:27">
      <c r="R529" s="16"/>
      <c r="S529" s="16"/>
      <c r="T529" s="16"/>
      <c r="U529" s="16"/>
      <c r="V529" s="16"/>
      <c r="W529" s="16"/>
      <c r="X529" s="16"/>
      <c r="Y529" s="16"/>
      <c r="Z529" s="16"/>
      <c r="AA529" s="16"/>
    </row>
    <row r="530" spans="18:27">
      <c r="R530" s="16"/>
      <c r="S530" s="16"/>
      <c r="T530" s="16"/>
      <c r="U530" s="16"/>
      <c r="V530" s="16"/>
      <c r="W530" s="16"/>
      <c r="X530" s="16"/>
      <c r="Y530" s="16"/>
      <c r="Z530" s="16"/>
      <c r="AA530" s="16"/>
    </row>
    <row r="531" spans="18:27">
      <c r="R531" s="16"/>
      <c r="S531" s="16"/>
      <c r="T531" s="16"/>
      <c r="U531" s="16"/>
      <c r="V531" s="16"/>
      <c r="W531" s="16"/>
      <c r="X531" s="16"/>
      <c r="Y531" s="16"/>
      <c r="Z531" s="16"/>
      <c r="AA531" s="16"/>
    </row>
    <row r="532" spans="18:27">
      <c r="R532" s="16"/>
      <c r="S532" s="16"/>
      <c r="T532" s="16"/>
      <c r="U532" s="16"/>
      <c r="V532" s="16"/>
      <c r="W532" s="16"/>
      <c r="X532" s="16"/>
      <c r="Y532" s="16"/>
      <c r="Z532" s="16"/>
      <c r="AA532" s="16"/>
    </row>
    <row r="533" spans="18:27">
      <c r="R533" s="16"/>
      <c r="S533" s="16"/>
      <c r="T533" s="16"/>
      <c r="U533" s="16"/>
      <c r="V533" s="16"/>
      <c r="W533" s="16"/>
      <c r="X533" s="16"/>
      <c r="Y533" s="16"/>
      <c r="Z533" s="16"/>
      <c r="AA533" s="16"/>
    </row>
    <row r="534" spans="18:27">
      <c r="R534" s="16"/>
      <c r="S534" s="16"/>
      <c r="T534" s="16"/>
      <c r="U534" s="16"/>
      <c r="V534" s="16"/>
      <c r="W534" s="16"/>
      <c r="X534" s="16"/>
      <c r="Y534" s="16"/>
      <c r="Z534" s="16"/>
      <c r="AA534" s="16"/>
    </row>
    <row r="535" spans="18:27">
      <c r="R535" s="16"/>
      <c r="S535" s="16"/>
      <c r="T535" s="16"/>
      <c r="U535" s="16"/>
      <c r="V535" s="16"/>
      <c r="W535" s="16"/>
      <c r="X535" s="16"/>
      <c r="Y535" s="16"/>
      <c r="Z535" s="16"/>
      <c r="AA535" s="16"/>
    </row>
    <row r="536" spans="18:27">
      <c r="R536" s="16"/>
      <c r="S536" s="16"/>
      <c r="T536" s="16"/>
      <c r="U536" s="16"/>
      <c r="V536" s="16"/>
      <c r="W536" s="16"/>
      <c r="X536" s="16"/>
      <c r="Y536" s="16"/>
      <c r="Z536" s="16"/>
      <c r="AA536" s="16"/>
    </row>
    <row r="537" spans="18:27">
      <c r="R537" s="16"/>
      <c r="S537" s="16"/>
      <c r="T537" s="16"/>
      <c r="U537" s="16"/>
      <c r="V537" s="16"/>
      <c r="W537" s="16"/>
      <c r="X537" s="16"/>
      <c r="Y537" s="16"/>
      <c r="Z537" s="16"/>
      <c r="AA537" s="16"/>
    </row>
    <row r="538" spans="18:27">
      <c r="R538" s="16"/>
      <c r="S538" s="16"/>
      <c r="T538" s="16"/>
      <c r="U538" s="16"/>
      <c r="V538" s="16"/>
      <c r="W538" s="16"/>
      <c r="X538" s="16"/>
      <c r="Y538" s="16"/>
      <c r="Z538" s="16"/>
      <c r="AA538" s="16"/>
    </row>
    <row r="539" spans="18:27">
      <c r="R539" s="16"/>
      <c r="S539" s="16"/>
      <c r="T539" s="16"/>
      <c r="U539" s="16"/>
      <c r="V539" s="16"/>
      <c r="W539" s="16"/>
      <c r="X539" s="16"/>
      <c r="Y539" s="16"/>
      <c r="Z539" s="16"/>
      <c r="AA539" s="16"/>
    </row>
    <row r="540" spans="18:27">
      <c r="R540" s="16"/>
      <c r="S540" s="16"/>
      <c r="T540" s="16"/>
      <c r="U540" s="16"/>
      <c r="V540" s="16"/>
      <c r="W540" s="16"/>
      <c r="X540" s="16"/>
      <c r="Y540" s="16"/>
      <c r="Z540" s="16"/>
      <c r="AA540" s="16"/>
    </row>
    <row r="541" spans="18:27">
      <c r="R541" s="16"/>
      <c r="S541" s="16"/>
      <c r="T541" s="16"/>
      <c r="U541" s="16"/>
      <c r="V541" s="16"/>
      <c r="W541" s="16"/>
      <c r="X541" s="16"/>
      <c r="Y541" s="16"/>
      <c r="Z541" s="16"/>
      <c r="AA541" s="16"/>
    </row>
    <row r="542" spans="18:27">
      <c r="R542" s="16"/>
      <c r="S542" s="16"/>
      <c r="T542" s="16"/>
      <c r="U542" s="16"/>
      <c r="V542" s="16"/>
      <c r="W542" s="16"/>
      <c r="X542" s="16"/>
      <c r="Y542" s="16"/>
      <c r="Z542" s="16"/>
      <c r="AA542" s="16"/>
    </row>
    <row r="543" spans="18:27">
      <c r="R543" s="16"/>
      <c r="S543" s="16"/>
      <c r="T543" s="16"/>
      <c r="U543" s="16"/>
      <c r="V543" s="16"/>
      <c r="W543" s="16"/>
      <c r="X543" s="16"/>
      <c r="Y543" s="16"/>
      <c r="Z543" s="16"/>
      <c r="AA543" s="16"/>
    </row>
    <row r="544" spans="18:27">
      <c r="R544" s="16"/>
      <c r="S544" s="16"/>
      <c r="T544" s="16"/>
      <c r="U544" s="16"/>
      <c r="V544" s="16"/>
      <c r="W544" s="16"/>
      <c r="X544" s="16"/>
      <c r="Y544" s="16"/>
      <c r="Z544" s="16"/>
      <c r="AA544" s="16"/>
    </row>
    <row r="545" spans="18:27">
      <c r="R545" s="16"/>
      <c r="S545" s="16"/>
      <c r="T545" s="16"/>
      <c r="U545" s="16"/>
      <c r="V545" s="16"/>
      <c r="W545" s="16"/>
      <c r="X545" s="16"/>
      <c r="Y545" s="16"/>
      <c r="Z545" s="16"/>
      <c r="AA545" s="16"/>
    </row>
    <row r="546" spans="18:27">
      <c r="R546" s="16"/>
      <c r="S546" s="16"/>
      <c r="T546" s="16"/>
      <c r="U546" s="16"/>
      <c r="V546" s="16"/>
      <c r="W546" s="16"/>
      <c r="X546" s="16"/>
      <c r="Y546" s="16"/>
      <c r="Z546" s="16"/>
      <c r="AA546" s="16"/>
    </row>
    <row r="547" spans="18:27">
      <c r="R547" s="16"/>
      <c r="S547" s="16"/>
      <c r="T547" s="16"/>
      <c r="U547" s="16"/>
      <c r="V547" s="16"/>
      <c r="W547" s="16"/>
      <c r="X547" s="16"/>
      <c r="Y547" s="16"/>
      <c r="Z547" s="16"/>
      <c r="AA547" s="16"/>
    </row>
    <row r="548" spans="18:27">
      <c r="R548" s="16"/>
      <c r="S548" s="16"/>
      <c r="T548" s="16"/>
      <c r="U548" s="16"/>
      <c r="V548" s="16"/>
      <c r="W548" s="16"/>
      <c r="X548" s="16"/>
      <c r="Y548" s="16"/>
      <c r="Z548" s="16"/>
      <c r="AA548" s="16"/>
    </row>
    <row r="549" spans="18:27">
      <c r="R549" s="16"/>
      <c r="S549" s="16"/>
      <c r="T549" s="16"/>
      <c r="U549" s="16"/>
      <c r="V549" s="16"/>
      <c r="W549" s="16"/>
      <c r="X549" s="16"/>
      <c r="Y549" s="16"/>
      <c r="Z549" s="16"/>
      <c r="AA549" s="16"/>
    </row>
    <row r="550" spans="18:27">
      <c r="R550" s="16"/>
      <c r="S550" s="16"/>
      <c r="T550" s="16"/>
      <c r="U550" s="16"/>
      <c r="V550" s="16"/>
      <c r="W550" s="16"/>
      <c r="X550" s="16"/>
      <c r="Y550" s="16"/>
      <c r="Z550" s="16"/>
      <c r="AA550" s="16"/>
    </row>
    <row r="551" spans="18:27">
      <c r="R551" s="16"/>
      <c r="S551" s="16"/>
      <c r="T551" s="16"/>
      <c r="U551" s="16"/>
      <c r="V551" s="16"/>
      <c r="W551" s="16"/>
      <c r="X551" s="16"/>
      <c r="Y551" s="16"/>
      <c r="Z551" s="16"/>
      <c r="AA551" s="16"/>
    </row>
    <row r="552" spans="18:27">
      <c r="R552" s="16"/>
      <c r="S552" s="16"/>
      <c r="T552" s="16"/>
      <c r="U552" s="16"/>
      <c r="V552" s="16"/>
      <c r="W552" s="16"/>
      <c r="X552" s="16"/>
      <c r="Y552" s="16"/>
      <c r="Z552" s="16"/>
      <c r="AA552" s="16"/>
    </row>
    <row r="553" spans="18:27">
      <c r="R553" s="16"/>
      <c r="S553" s="16"/>
      <c r="T553" s="16"/>
      <c r="U553" s="16"/>
      <c r="V553" s="16"/>
      <c r="W553" s="16"/>
      <c r="X553" s="16"/>
      <c r="Y553" s="16"/>
      <c r="Z553" s="16"/>
      <c r="AA553" s="16"/>
    </row>
    <row r="554" spans="18:27">
      <c r="R554" s="16"/>
      <c r="S554" s="16"/>
      <c r="T554" s="16"/>
      <c r="U554" s="16"/>
      <c r="V554" s="16"/>
      <c r="W554" s="16"/>
      <c r="X554" s="16"/>
      <c r="Y554" s="16"/>
      <c r="Z554" s="16"/>
      <c r="AA554" s="16"/>
    </row>
    <row r="555" spans="18:27">
      <c r="R555" s="16"/>
      <c r="S555" s="16"/>
      <c r="T555" s="16"/>
      <c r="U555" s="16"/>
      <c r="V555" s="16"/>
      <c r="W555" s="16"/>
      <c r="X555" s="16"/>
      <c r="Y555" s="16"/>
      <c r="Z555" s="16"/>
      <c r="AA555" s="16"/>
    </row>
    <row r="556" spans="18:27">
      <c r="R556" s="16"/>
      <c r="S556" s="16"/>
      <c r="T556" s="16"/>
      <c r="U556" s="16"/>
      <c r="V556" s="16"/>
      <c r="W556" s="16"/>
      <c r="X556" s="16"/>
      <c r="Y556" s="16"/>
      <c r="Z556" s="16"/>
      <c r="AA556" s="16"/>
    </row>
    <row r="557" spans="18:27">
      <c r="R557" s="16"/>
      <c r="S557" s="16"/>
      <c r="T557" s="16"/>
      <c r="U557" s="16"/>
      <c r="V557" s="16"/>
      <c r="W557" s="16"/>
      <c r="X557" s="16"/>
      <c r="Y557" s="16"/>
      <c r="Z557" s="16"/>
      <c r="AA557" s="16"/>
    </row>
    <row r="558" spans="18:27">
      <c r="R558" s="16"/>
      <c r="S558" s="16"/>
      <c r="T558" s="16"/>
      <c r="U558" s="16"/>
      <c r="V558" s="16"/>
      <c r="W558" s="16"/>
      <c r="X558" s="16"/>
      <c r="Y558" s="16"/>
      <c r="Z558" s="16"/>
      <c r="AA558" s="16"/>
    </row>
    <row r="559" spans="18:27">
      <c r="R559" s="16"/>
      <c r="S559" s="16"/>
      <c r="T559" s="16"/>
      <c r="U559" s="16"/>
      <c r="V559" s="16"/>
      <c r="W559" s="16"/>
      <c r="X559" s="16"/>
      <c r="Y559" s="16"/>
      <c r="Z559" s="16"/>
      <c r="AA559" s="16"/>
    </row>
    <row r="560" spans="18:27">
      <c r="R560" s="16"/>
      <c r="S560" s="16"/>
      <c r="T560" s="16"/>
      <c r="U560" s="16"/>
      <c r="V560" s="16"/>
      <c r="W560" s="16"/>
      <c r="X560" s="16"/>
      <c r="Y560" s="16"/>
      <c r="Z560" s="16"/>
      <c r="AA560" s="16"/>
    </row>
    <row r="561" spans="18:27">
      <c r="R561" s="16"/>
      <c r="S561" s="16"/>
      <c r="T561" s="16"/>
      <c r="U561" s="16"/>
      <c r="V561" s="16"/>
      <c r="W561" s="16"/>
      <c r="X561" s="16"/>
      <c r="Y561" s="16"/>
      <c r="Z561" s="16"/>
      <c r="AA561" s="16"/>
    </row>
    <row r="562" spans="18:27">
      <c r="R562" s="16"/>
      <c r="S562" s="16"/>
      <c r="T562" s="16"/>
      <c r="U562" s="16"/>
      <c r="V562" s="16"/>
      <c r="W562" s="16"/>
      <c r="X562" s="16"/>
      <c r="Y562" s="16"/>
      <c r="Z562" s="16"/>
      <c r="AA562" s="16"/>
    </row>
    <row r="563" spans="18:27">
      <c r="R563" s="16"/>
      <c r="S563" s="16"/>
      <c r="T563" s="16"/>
      <c r="U563" s="16"/>
      <c r="V563" s="16"/>
      <c r="W563" s="16"/>
      <c r="X563" s="16"/>
      <c r="Y563" s="16"/>
      <c r="Z563" s="16"/>
      <c r="AA563" s="16"/>
    </row>
    <row r="564" spans="18:27">
      <c r="R564" s="16"/>
      <c r="S564" s="16"/>
      <c r="T564" s="16"/>
      <c r="U564" s="16"/>
      <c r="V564" s="16"/>
      <c r="W564" s="16"/>
      <c r="X564" s="16"/>
      <c r="Y564" s="16"/>
      <c r="Z564" s="16"/>
      <c r="AA564" s="16"/>
    </row>
    <row r="565" spans="18:27">
      <c r="R565" s="16"/>
      <c r="S565" s="16"/>
      <c r="T565" s="16"/>
      <c r="U565" s="16"/>
      <c r="V565" s="16"/>
      <c r="W565" s="16"/>
      <c r="X565" s="16"/>
      <c r="Y565" s="16"/>
      <c r="Z565" s="16"/>
      <c r="AA565" s="16"/>
    </row>
    <row r="566" spans="18:27">
      <c r="R566" s="16"/>
      <c r="S566" s="16"/>
      <c r="T566" s="16"/>
      <c r="U566" s="16"/>
      <c r="V566" s="16"/>
      <c r="W566" s="16"/>
      <c r="X566" s="16"/>
      <c r="Y566" s="16"/>
      <c r="Z566" s="16"/>
      <c r="AA566" s="16"/>
    </row>
    <row r="567" spans="18:27">
      <c r="R567" s="16"/>
      <c r="S567" s="16"/>
      <c r="T567" s="16"/>
      <c r="U567" s="16"/>
      <c r="V567" s="16"/>
      <c r="W567" s="16"/>
      <c r="X567" s="16"/>
      <c r="Y567" s="16"/>
      <c r="Z567" s="16"/>
      <c r="AA567" s="16"/>
    </row>
    <row r="568" spans="18:27">
      <c r="R568" s="16"/>
      <c r="S568" s="16"/>
      <c r="T568" s="16"/>
      <c r="U568" s="16"/>
      <c r="V568" s="16"/>
      <c r="W568" s="16"/>
      <c r="X568" s="16"/>
      <c r="Y568" s="16"/>
      <c r="Z568" s="16"/>
      <c r="AA568" s="16"/>
    </row>
    <row r="569" spans="18:27">
      <c r="R569" s="16"/>
      <c r="S569" s="16"/>
      <c r="T569" s="16"/>
      <c r="U569" s="16"/>
      <c r="V569" s="16"/>
      <c r="W569" s="16"/>
      <c r="X569" s="16"/>
      <c r="Y569" s="16"/>
      <c r="Z569" s="16"/>
      <c r="AA569" s="16"/>
    </row>
    <row r="570" spans="18:27">
      <c r="R570" s="16"/>
      <c r="S570" s="16"/>
      <c r="T570" s="16"/>
      <c r="U570" s="16"/>
      <c r="V570" s="16"/>
      <c r="W570" s="16"/>
      <c r="X570" s="16"/>
      <c r="Y570" s="16"/>
      <c r="Z570" s="16"/>
      <c r="AA570" s="16"/>
    </row>
    <row r="571" spans="18:27">
      <c r="R571" s="16"/>
      <c r="S571" s="16"/>
      <c r="T571" s="16"/>
      <c r="U571" s="16"/>
      <c r="V571" s="16"/>
      <c r="W571" s="16"/>
      <c r="X571" s="16"/>
      <c r="Y571" s="16"/>
      <c r="Z571" s="16"/>
      <c r="AA571" s="16"/>
    </row>
    <row r="572" spans="18:27">
      <c r="R572" s="16"/>
      <c r="S572" s="16"/>
      <c r="T572" s="16"/>
      <c r="U572" s="16"/>
      <c r="V572" s="16"/>
      <c r="W572" s="16"/>
      <c r="X572" s="16"/>
      <c r="Y572" s="16"/>
      <c r="Z572" s="16"/>
      <c r="AA572" s="16"/>
    </row>
    <row r="573" spans="18:27">
      <c r="R573" s="16"/>
      <c r="S573" s="16"/>
      <c r="T573" s="16"/>
      <c r="U573" s="16"/>
      <c r="V573" s="16"/>
      <c r="W573" s="16"/>
      <c r="X573" s="16"/>
      <c r="Y573" s="16"/>
      <c r="Z573" s="16"/>
      <c r="AA573" s="16"/>
    </row>
    <row r="574" spans="18:27">
      <c r="R574" s="16"/>
      <c r="S574" s="16"/>
      <c r="T574" s="16"/>
      <c r="U574" s="16"/>
      <c r="V574" s="16"/>
      <c r="W574" s="16"/>
      <c r="X574" s="16"/>
      <c r="Y574" s="16"/>
      <c r="Z574" s="16"/>
      <c r="AA574" s="16"/>
    </row>
    <row r="575" spans="18:27">
      <c r="R575" s="16"/>
      <c r="S575" s="16"/>
      <c r="T575" s="16"/>
      <c r="U575" s="16"/>
      <c r="V575" s="16"/>
      <c r="W575" s="16"/>
      <c r="X575" s="16"/>
      <c r="Y575" s="16"/>
      <c r="Z575" s="16"/>
      <c r="AA575" s="16"/>
    </row>
    <row r="576" spans="18:27">
      <c r="R576" s="16"/>
      <c r="S576" s="16"/>
      <c r="T576" s="16"/>
      <c r="U576" s="16"/>
      <c r="V576" s="16"/>
      <c r="W576" s="16"/>
      <c r="X576" s="16"/>
      <c r="Y576" s="16"/>
      <c r="Z576" s="16"/>
      <c r="AA576" s="16"/>
    </row>
    <row r="577" spans="18:27">
      <c r="R577" s="16"/>
      <c r="S577" s="16"/>
      <c r="T577" s="16"/>
      <c r="U577" s="16"/>
      <c r="V577" s="16"/>
      <c r="W577" s="16"/>
      <c r="X577" s="16"/>
      <c r="Y577" s="16"/>
      <c r="Z577" s="16"/>
      <c r="AA577" s="16"/>
    </row>
    <row r="578" spans="18:27">
      <c r="R578" s="16"/>
      <c r="S578" s="16"/>
      <c r="T578" s="16"/>
      <c r="U578" s="16"/>
      <c r="V578" s="16"/>
      <c r="W578" s="16"/>
      <c r="X578" s="16"/>
      <c r="Y578" s="16"/>
      <c r="Z578" s="16"/>
      <c r="AA578" s="16"/>
    </row>
    <row r="579" spans="18:27">
      <c r="R579" s="16"/>
      <c r="S579" s="16"/>
      <c r="T579" s="16"/>
      <c r="U579" s="16"/>
      <c r="V579" s="16"/>
      <c r="W579" s="16"/>
      <c r="X579" s="16"/>
      <c r="Y579" s="16"/>
      <c r="Z579" s="16"/>
      <c r="AA579" s="16"/>
    </row>
    <row r="580" spans="18:27">
      <c r="R580" s="16"/>
      <c r="S580" s="16"/>
      <c r="T580" s="16"/>
      <c r="U580" s="16"/>
      <c r="V580" s="16"/>
      <c r="W580" s="16"/>
      <c r="X580" s="16"/>
      <c r="Y580" s="16"/>
      <c r="Z580" s="16"/>
      <c r="AA580" s="16"/>
    </row>
    <row r="581" spans="18:27">
      <c r="R581" s="16"/>
      <c r="S581" s="16"/>
      <c r="T581" s="16"/>
      <c r="U581" s="16"/>
      <c r="V581" s="16"/>
      <c r="W581" s="16"/>
      <c r="X581" s="16"/>
      <c r="Y581" s="16"/>
      <c r="Z581" s="16"/>
      <c r="AA581" s="16"/>
    </row>
    <row r="582" spans="18:27">
      <c r="R582" s="16"/>
      <c r="S582" s="16"/>
      <c r="T582" s="16"/>
      <c r="U582" s="16"/>
      <c r="V582" s="16"/>
      <c r="W582" s="16"/>
      <c r="X582" s="16"/>
      <c r="Y582" s="16"/>
      <c r="Z582" s="16"/>
      <c r="AA582" s="16"/>
    </row>
    <row r="583" spans="18:27">
      <c r="R583" s="16"/>
      <c r="S583" s="16"/>
      <c r="T583" s="16"/>
      <c r="U583" s="16"/>
      <c r="V583" s="16"/>
      <c r="W583" s="16"/>
      <c r="X583" s="16"/>
      <c r="Y583" s="16"/>
      <c r="Z583" s="16"/>
      <c r="AA583" s="16"/>
    </row>
    <row r="584" spans="18:27">
      <c r="R584" s="16"/>
      <c r="S584" s="16"/>
      <c r="T584" s="16"/>
      <c r="U584" s="16"/>
      <c r="V584" s="16"/>
      <c r="W584" s="16"/>
      <c r="X584" s="16"/>
      <c r="Y584" s="16"/>
      <c r="Z584" s="16"/>
      <c r="AA584" s="16"/>
    </row>
    <row r="585" spans="18:27">
      <c r="R585" s="16"/>
      <c r="S585" s="16"/>
      <c r="T585" s="16"/>
      <c r="U585" s="16"/>
      <c r="V585" s="16"/>
      <c r="W585" s="16"/>
      <c r="X585" s="16"/>
      <c r="Y585" s="16"/>
      <c r="Z585" s="16"/>
      <c r="AA585" s="16"/>
    </row>
    <row r="586" spans="18:27">
      <c r="R586" s="16"/>
      <c r="S586" s="16"/>
      <c r="T586" s="16"/>
      <c r="U586" s="16"/>
      <c r="V586" s="16"/>
      <c r="W586" s="16"/>
      <c r="X586" s="16"/>
      <c r="Y586" s="16"/>
      <c r="Z586" s="16"/>
      <c r="AA586" s="16"/>
    </row>
    <row r="587" spans="18:27">
      <c r="R587" s="16"/>
      <c r="S587" s="16"/>
      <c r="T587" s="16"/>
      <c r="U587" s="16"/>
      <c r="V587" s="16"/>
      <c r="W587" s="16"/>
      <c r="X587" s="16"/>
      <c r="Y587" s="16"/>
      <c r="Z587" s="16"/>
      <c r="AA587" s="16"/>
    </row>
    <row r="588" spans="18:27">
      <c r="R588" s="16"/>
      <c r="S588" s="16"/>
      <c r="T588" s="16"/>
      <c r="U588" s="16"/>
      <c r="V588" s="16"/>
      <c r="W588" s="16"/>
      <c r="X588" s="16"/>
      <c r="Y588" s="16"/>
      <c r="Z588" s="16"/>
      <c r="AA588" s="16"/>
    </row>
    <row r="589" spans="18:27">
      <c r="R589" s="16"/>
      <c r="S589" s="16"/>
      <c r="T589" s="16"/>
      <c r="U589" s="16"/>
      <c r="V589" s="16"/>
      <c r="W589" s="16"/>
      <c r="X589" s="16"/>
      <c r="Y589" s="16"/>
      <c r="Z589" s="16"/>
      <c r="AA589" s="16"/>
    </row>
    <row r="590" spans="18:27">
      <c r="R590" s="16"/>
      <c r="S590" s="16"/>
      <c r="T590" s="16"/>
      <c r="U590" s="16"/>
      <c r="V590" s="16"/>
      <c r="W590" s="16"/>
      <c r="X590" s="16"/>
      <c r="Y590" s="16"/>
      <c r="Z590" s="16"/>
      <c r="AA590" s="16"/>
    </row>
    <row r="591" spans="18:27">
      <c r="R591" s="16"/>
      <c r="S591" s="16"/>
      <c r="T591" s="16"/>
      <c r="U591" s="16"/>
      <c r="V591" s="16"/>
      <c r="W591" s="16"/>
      <c r="X591" s="16"/>
      <c r="Y591" s="16"/>
      <c r="Z591" s="16"/>
      <c r="AA591" s="16"/>
    </row>
    <row r="592" spans="18:27">
      <c r="R592" s="16"/>
      <c r="S592" s="16"/>
      <c r="T592" s="16"/>
      <c r="U592" s="16"/>
      <c r="V592" s="16"/>
      <c r="W592" s="16"/>
      <c r="X592" s="16"/>
      <c r="Y592" s="16"/>
      <c r="Z592" s="16"/>
      <c r="AA592" s="16"/>
    </row>
    <row r="593" spans="18:27">
      <c r="R593" s="16"/>
      <c r="S593" s="16"/>
      <c r="T593" s="16"/>
      <c r="U593" s="16"/>
      <c r="V593" s="16"/>
      <c r="W593" s="16"/>
      <c r="X593" s="16"/>
      <c r="Y593" s="16"/>
      <c r="Z593" s="16"/>
      <c r="AA593" s="16"/>
    </row>
    <row r="594" spans="18:27">
      <c r="R594" s="16"/>
      <c r="S594" s="16"/>
      <c r="T594" s="16"/>
      <c r="U594" s="16"/>
      <c r="V594" s="16"/>
      <c r="W594" s="16"/>
      <c r="X594" s="16"/>
      <c r="Y594" s="16"/>
      <c r="Z594" s="16"/>
      <c r="AA594" s="16"/>
    </row>
    <row r="595" spans="18:27">
      <c r="R595" s="16"/>
      <c r="S595" s="16"/>
      <c r="T595" s="16"/>
      <c r="U595" s="16"/>
      <c r="V595" s="16"/>
      <c r="W595" s="16"/>
      <c r="X595" s="16"/>
      <c r="Y595" s="16"/>
      <c r="Z595" s="16"/>
      <c r="AA595" s="16"/>
    </row>
    <row r="596" spans="18:27">
      <c r="R596" s="16"/>
      <c r="S596" s="16"/>
      <c r="T596" s="16"/>
      <c r="U596" s="16"/>
      <c r="V596" s="16"/>
      <c r="W596" s="16"/>
      <c r="X596" s="16"/>
      <c r="Y596" s="16"/>
      <c r="Z596" s="16"/>
      <c r="AA596" s="16"/>
    </row>
    <row r="597" spans="18:27">
      <c r="R597" s="16"/>
      <c r="S597" s="16"/>
      <c r="T597" s="16"/>
      <c r="U597" s="16"/>
      <c r="V597" s="16"/>
      <c r="W597" s="16"/>
      <c r="X597" s="16"/>
      <c r="Y597" s="16"/>
      <c r="Z597" s="16"/>
      <c r="AA597" s="16"/>
    </row>
    <row r="598" spans="18:27">
      <c r="R598" s="16"/>
      <c r="S598" s="16"/>
      <c r="T598" s="16"/>
      <c r="U598" s="16"/>
      <c r="V598" s="16"/>
      <c r="W598" s="16"/>
      <c r="X598" s="16"/>
      <c r="Y598" s="16"/>
      <c r="Z598" s="16"/>
      <c r="AA598" s="16"/>
    </row>
    <row r="599" spans="18:27">
      <c r="R599" s="16"/>
      <c r="S599" s="16"/>
      <c r="T599" s="16"/>
      <c r="U599" s="16"/>
      <c r="V599" s="16"/>
      <c r="W599" s="16"/>
      <c r="X599" s="16"/>
      <c r="Y599" s="16"/>
      <c r="Z599" s="16"/>
      <c r="AA599" s="16"/>
    </row>
    <row r="600" spans="18:27">
      <c r="R600" s="16"/>
      <c r="S600" s="16"/>
      <c r="T600" s="16"/>
      <c r="U600" s="16"/>
      <c r="V600" s="16"/>
      <c r="W600" s="16"/>
      <c r="X600" s="16"/>
      <c r="Y600" s="16"/>
      <c r="Z600" s="16"/>
      <c r="AA600" s="16"/>
    </row>
    <row r="601" spans="18:27">
      <c r="R601" s="16"/>
      <c r="S601" s="16"/>
      <c r="T601" s="16"/>
      <c r="U601" s="16"/>
      <c r="V601" s="16"/>
      <c r="W601" s="16"/>
      <c r="X601" s="16"/>
      <c r="Y601" s="16"/>
      <c r="Z601" s="16"/>
      <c r="AA601" s="16"/>
    </row>
    <row r="602" spans="18:27">
      <c r="R602" s="16"/>
      <c r="S602" s="16"/>
      <c r="T602" s="16"/>
      <c r="U602" s="16"/>
      <c r="V602" s="16"/>
      <c r="W602" s="16"/>
      <c r="X602" s="16"/>
      <c r="Y602" s="16"/>
      <c r="Z602" s="16"/>
      <c r="AA602" s="16"/>
    </row>
    <row r="603" spans="18:27">
      <c r="R603" s="16"/>
      <c r="S603" s="16"/>
      <c r="T603" s="16"/>
      <c r="U603" s="16"/>
      <c r="V603" s="16"/>
      <c r="W603" s="16"/>
      <c r="X603" s="16"/>
      <c r="Y603" s="16"/>
      <c r="Z603" s="16"/>
      <c r="AA603" s="16"/>
    </row>
    <row r="604" spans="18:27">
      <c r="R604" s="16"/>
      <c r="S604" s="16"/>
      <c r="T604" s="16"/>
      <c r="U604" s="16"/>
      <c r="V604" s="16"/>
      <c r="W604" s="16"/>
      <c r="X604" s="16"/>
      <c r="Y604" s="16"/>
      <c r="Z604" s="16"/>
      <c r="AA604" s="16"/>
    </row>
    <row r="605" spans="18:27">
      <c r="R605" s="16"/>
      <c r="S605" s="16"/>
      <c r="T605" s="16"/>
      <c r="U605" s="16"/>
      <c r="V605" s="16"/>
      <c r="W605" s="16"/>
      <c r="X605" s="16"/>
      <c r="Y605" s="16"/>
      <c r="Z605" s="16"/>
      <c r="AA605" s="16"/>
    </row>
    <row r="606" spans="18:27">
      <c r="R606" s="16"/>
      <c r="S606" s="16"/>
      <c r="T606" s="16"/>
      <c r="U606" s="16"/>
      <c r="V606" s="16"/>
      <c r="W606" s="16"/>
      <c r="X606" s="16"/>
      <c r="Y606" s="16"/>
      <c r="Z606" s="16"/>
      <c r="AA606" s="16"/>
    </row>
    <row r="607" spans="18:27">
      <c r="R607" s="16"/>
      <c r="S607" s="16"/>
      <c r="T607" s="16"/>
      <c r="U607" s="16"/>
      <c r="V607" s="16"/>
      <c r="W607" s="16"/>
      <c r="X607" s="16"/>
      <c r="Y607" s="16"/>
      <c r="Z607" s="16"/>
      <c r="AA607" s="16"/>
    </row>
    <row r="608" spans="18:27">
      <c r="R608" s="16"/>
      <c r="S608" s="16"/>
      <c r="T608" s="16"/>
      <c r="U608" s="16"/>
      <c r="V608" s="16"/>
      <c r="W608" s="16"/>
      <c r="X608" s="16"/>
      <c r="Y608" s="16"/>
      <c r="Z608" s="16"/>
      <c r="AA608" s="16"/>
    </row>
    <row r="609" spans="18:27">
      <c r="R609" s="16"/>
      <c r="S609" s="16"/>
      <c r="T609" s="16"/>
      <c r="U609" s="16"/>
      <c r="V609" s="16"/>
      <c r="W609" s="16"/>
      <c r="X609" s="16"/>
      <c r="Y609" s="16"/>
      <c r="Z609" s="16"/>
      <c r="AA609" s="16"/>
    </row>
    <row r="610" spans="18:27">
      <c r="R610" s="16"/>
      <c r="S610" s="16"/>
      <c r="T610" s="16"/>
      <c r="U610" s="16"/>
      <c r="V610" s="16"/>
      <c r="W610" s="16"/>
      <c r="X610" s="16"/>
      <c r="Y610" s="16"/>
      <c r="Z610" s="16"/>
      <c r="AA610" s="16"/>
    </row>
    <row r="611" spans="18:27">
      <c r="R611" s="16"/>
      <c r="S611" s="16"/>
      <c r="T611" s="16"/>
      <c r="U611" s="16"/>
      <c r="V611" s="16"/>
      <c r="W611" s="16"/>
      <c r="X611" s="16"/>
      <c r="Y611" s="16"/>
      <c r="Z611" s="16"/>
      <c r="AA611" s="16"/>
    </row>
    <row r="612" spans="18:27">
      <c r="R612" s="16"/>
      <c r="S612" s="16"/>
      <c r="T612" s="16"/>
      <c r="U612" s="16"/>
      <c r="V612" s="16"/>
      <c r="W612" s="16"/>
      <c r="X612" s="16"/>
      <c r="Y612" s="16"/>
      <c r="Z612" s="16"/>
      <c r="AA612" s="16"/>
    </row>
    <row r="613" spans="18:27">
      <c r="R613" s="16"/>
      <c r="S613" s="16"/>
      <c r="T613" s="16"/>
      <c r="U613" s="16"/>
      <c r="V613" s="16"/>
      <c r="W613" s="16"/>
      <c r="X613" s="16"/>
      <c r="Y613" s="16"/>
      <c r="Z613" s="16"/>
      <c r="AA613" s="16"/>
    </row>
    <row r="614" spans="18:27">
      <c r="R614" s="16"/>
      <c r="S614" s="16"/>
      <c r="T614" s="16"/>
      <c r="U614" s="16"/>
      <c r="V614" s="16"/>
      <c r="W614" s="16"/>
      <c r="X614" s="16"/>
      <c r="Y614" s="16"/>
      <c r="Z614" s="16"/>
      <c r="AA614" s="16"/>
    </row>
    <row r="615" spans="18:27">
      <c r="R615" s="16"/>
      <c r="S615" s="16"/>
      <c r="T615" s="16"/>
      <c r="U615" s="16"/>
      <c r="V615" s="16"/>
      <c r="W615" s="16"/>
      <c r="X615" s="16"/>
      <c r="Y615" s="16"/>
      <c r="Z615" s="16"/>
      <c r="AA615" s="16"/>
    </row>
    <row r="616" spans="18:27">
      <c r="R616" s="16"/>
      <c r="S616" s="16"/>
      <c r="T616" s="16"/>
      <c r="U616" s="16"/>
      <c r="V616" s="16"/>
      <c r="W616" s="16"/>
      <c r="X616" s="16"/>
      <c r="Y616" s="16"/>
      <c r="Z616" s="16"/>
      <c r="AA616" s="16"/>
    </row>
    <row r="617" spans="18:27">
      <c r="R617" s="16"/>
      <c r="S617" s="16"/>
      <c r="T617" s="16"/>
      <c r="U617" s="16"/>
      <c r="V617" s="16"/>
      <c r="W617" s="16"/>
      <c r="X617" s="16"/>
      <c r="Y617" s="16"/>
      <c r="Z617" s="16"/>
      <c r="AA617" s="16"/>
    </row>
    <row r="618" spans="18:27">
      <c r="R618" s="16"/>
      <c r="S618" s="16"/>
      <c r="T618" s="16"/>
      <c r="U618" s="16"/>
      <c r="V618" s="16"/>
      <c r="W618" s="16"/>
      <c r="X618" s="16"/>
      <c r="Y618" s="16"/>
      <c r="Z618" s="16"/>
      <c r="AA618" s="16"/>
    </row>
    <row r="619" spans="18:27">
      <c r="R619" s="16"/>
      <c r="S619" s="16"/>
      <c r="T619" s="16"/>
      <c r="U619" s="16"/>
      <c r="V619" s="16"/>
      <c r="W619" s="16"/>
      <c r="X619" s="16"/>
      <c r="Y619" s="16"/>
      <c r="Z619" s="16"/>
      <c r="AA619" s="16"/>
    </row>
    <row r="620" spans="18:27">
      <c r="R620" s="16"/>
      <c r="S620" s="16"/>
      <c r="T620" s="16"/>
      <c r="U620" s="16"/>
      <c r="V620" s="16"/>
      <c r="W620" s="16"/>
      <c r="X620" s="16"/>
      <c r="Y620" s="16"/>
      <c r="Z620" s="16"/>
      <c r="AA620" s="16"/>
    </row>
    <row r="621" spans="18:27">
      <c r="R621" s="16"/>
      <c r="S621" s="16"/>
      <c r="T621" s="16"/>
      <c r="U621" s="16"/>
      <c r="V621" s="16"/>
      <c r="W621" s="16"/>
      <c r="X621" s="16"/>
      <c r="Y621" s="16"/>
      <c r="Z621" s="16"/>
      <c r="AA621" s="16"/>
    </row>
    <row r="622" spans="18:27">
      <c r="R622" s="16"/>
      <c r="S622" s="16"/>
      <c r="T622" s="16"/>
      <c r="U622" s="16"/>
      <c r="V622" s="16"/>
      <c r="W622" s="16"/>
      <c r="X622" s="16"/>
      <c r="Y622" s="16"/>
      <c r="Z622" s="16"/>
      <c r="AA622" s="16"/>
    </row>
    <row r="623" spans="18:27">
      <c r="R623" s="16"/>
      <c r="S623" s="16"/>
      <c r="T623" s="16"/>
      <c r="U623" s="16"/>
      <c r="V623" s="16"/>
      <c r="W623" s="16"/>
      <c r="X623" s="16"/>
      <c r="Y623" s="16"/>
      <c r="Z623" s="16"/>
      <c r="AA623" s="16"/>
    </row>
    <row r="624" spans="18:27">
      <c r="R624" s="16"/>
      <c r="S624" s="16"/>
      <c r="T624" s="16"/>
      <c r="U624" s="16"/>
      <c r="V624" s="16"/>
      <c r="W624" s="16"/>
      <c r="X624" s="16"/>
      <c r="Y624" s="16"/>
      <c r="Z624" s="16"/>
      <c r="AA624" s="16"/>
    </row>
    <row r="625" spans="18:27">
      <c r="R625" s="16"/>
      <c r="S625" s="16"/>
      <c r="T625" s="16"/>
      <c r="U625" s="16"/>
      <c r="V625" s="16"/>
      <c r="W625" s="16"/>
      <c r="X625" s="16"/>
      <c r="Y625" s="16"/>
      <c r="Z625" s="16"/>
      <c r="AA625" s="16"/>
    </row>
    <row r="626" spans="18:27">
      <c r="R626" s="16"/>
      <c r="S626" s="16"/>
      <c r="T626" s="16"/>
      <c r="U626" s="16"/>
      <c r="V626" s="16"/>
      <c r="W626" s="16"/>
      <c r="X626" s="16"/>
      <c r="Y626" s="16"/>
      <c r="Z626" s="16"/>
      <c r="AA626" s="16"/>
    </row>
    <row r="627" spans="18:27">
      <c r="R627" s="16"/>
      <c r="S627" s="16"/>
      <c r="T627" s="16"/>
      <c r="U627" s="16"/>
      <c r="V627" s="16"/>
      <c r="W627" s="16"/>
      <c r="X627" s="16"/>
      <c r="Y627" s="16"/>
      <c r="Z627" s="16"/>
      <c r="AA627" s="16"/>
    </row>
    <row r="628" spans="18:27">
      <c r="R628" s="16"/>
      <c r="S628" s="16"/>
      <c r="T628" s="16"/>
      <c r="U628" s="16"/>
      <c r="V628" s="16"/>
      <c r="W628" s="16"/>
      <c r="X628" s="16"/>
      <c r="Y628" s="16"/>
      <c r="Z628" s="16"/>
      <c r="AA628" s="16"/>
    </row>
    <row r="629" spans="18:27">
      <c r="R629" s="16"/>
      <c r="S629" s="16"/>
      <c r="T629" s="16"/>
      <c r="U629" s="16"/>
      <c r="V629" s="16"/>
      <c r="W629" s="16"/>
      <c r="X629" s="16"/>
      <c r="Y629" s="16"/>
      <c r="Z629" s="16"/>
      <c r="AA629" s="16"/>
    </row>
    <row r="630" spans="18:27">
      <c r="R630" s="16"/>
      <c r="S630" s="16"/>
      <c r="T630" s="16"/>
      <c r="U630" s="16"/>
      <c r="V630" s="16"/>
      <c r="W630" s="16"/>
      <c r="X630" s="16"/>
      <c r="Y630" s="16"/>
      <c r="Z630" s="16"/>
      <c r="AA630" s="16"/>
    </row>
    <row r="631" spans="18:27">
      <c r="R631" s="16"/>
      <c r="S631" s="16"/>
      <c r="T631" s="16"/>
      <c r="U631" s="16"/>
      <c r="V631" s="16"/>
      <c r="W631" s="16"/>
      <c r="X631" s="16"/>
      <c r="Y631" s="16"/>
      <c r="Z631" s="16"/>
      <c r="AA631" s="16"/>
    </row>
    <row r="632" spans="18:27">
      <c r="R632" s="16"/>
      <c r="S632" s="16"/>
      <c r="T632" s="16"/>
      <c r="U632" s="16"/>
      <c r="V632" s="16"/>
      <c r="W632" s="16"/>
      <c r="X632" s="16"/>
      <c r="Y632" s="16"/>
      <c r="Z632" s="16"/>
      <c r="AA632" s="16"/>
    </row>
    <row r="633" spans="18:27">
      <c r="R633" s="16"/>
      <c r="S633" s="16"/>
      <c r="T633" s="16"/>
      <c r="U633" s="16"/>
      <c r="V633" s="16"/>
      <c r="W633" s="16"/>
      <c r="X633" s="16"/>
      <c r="Y633" s="16"/>
      <c r="Z633" s="16"/>
      <c r="AA633" s="16"/>
    </row>
    <row r="634" spans="18:27">
      <c r="R634" s="16"/>
      <c r="S634" s="16"/>
      <c r="T634" s="16"/>
      <c r="U634" s="16"/>
      <c r="V634" s="16"/>
      <c r="W634" s="16"/>
      <c r="X634" s="16"/>
      <c r="Y634" s="16"/>
      <c r="Z634" s="16"/>
      <c r="AA634" s="16"/>
    </row>
    <row r="635" spans="18:27">
      <c r="R635" s="16"/>
      <c r="S635" s="16"/>
      <c r="T635" s="16"/>
      <c r="U635" s="16"/>
      <c r="V635" s="16"/>
      <c r="W635" s="16"/>
      <c r="X635" s="16"/>
      <c r="Y635" s="16"/>
      <c r="Z635" s="16"/>
      <c r="AA635" s="16"/>
    </row>
    <row r="636" spans="18:27">
      <c r="R636" s="16"/>
      <c r="S636" s="16"/>
      <c r="T636" s="16"/>
      <c r="U636" s="16"/>
      <c r="V636" s="16"/>
      <c r="W636" s="16"/>
      <c r="X636" s="16"/>
      <c r="Y636" s="16"/>
      <c r="Z636" s="16"/>
      <c r="AA636" s="16"/>
    </row>
    <row r="637" spans="18:27">
      <c r="R637" s="16"/>
      <c r="S637" s="16"/>
      <c r="T637" s="16"/>
      <c r="U637" s="16"/>
      <c r="V637" s="16"/>
      <c r="W637" s="16"/>
      <c r="X637" s="16"/>
      <c r="Y637" s="16"/>
      <c r="Z637" s="16"/>
      <c r="AA637" s="16"/>
    </row>
    <row r="638" spans="18:27">
      <c r="R638" s="16"/>
      <c r="S638" s="16"/>
      <c r="T638" s="16"/>
      <c r="U638" s="16"/>
      <c r="V638" s="16"/>
      <c r="W638" s="16"/>
      <c r="X638" s="16"/>
      <c r="Y638" s="16"/>
      <c r="Z638" s="16"/>
      <c r="AA638" s="16"/>
    </row>
    <row r="639" spans="18:27">
      <c r="R639" s="16"/>
      <c r="S639" s="16"/>
      <c r="T639" s="16"/>
      <c r="U639" s="16"/>
      <c r="V639" s="16"/>
      <c r="W639" s="16"/>
      <c r="X639" s="16"/>
      <c r="Y639" s="16"/>
      <c r="Z639" s="16"/>
      <c r="AA639" s="16"/>
    </row>
    <row r="640" spans="18:27">
      <c r="R640" s="16"/>
      <c r="S640" s="16"/>
      <c r="T640" s="16"/>
      <c r="U640" s="16"/>
      <c r="V640" s="16"/>
      <c r="W640" s="16"/>
      <c r="X640" s="16"/>
      <c r="Y640" s="16"/>
      <c r="Z640" s="16"/>
      <c r="AA640" s="16"/>
    </row>
    <row r="641" spans="18:27">
      <c r="R641" s="16"/>
      <c r="S641" s="16"/>
      <c r="T641" s="16"/>
      <c r="U641" s="16"/>
      <c r="V641" s="16"/>
      <c r="W641" s="16"/>
      <c r="X641" s="16"/>
      <c r="Y641" s="16"/>
      <c r="Z641" s="16"/>
      <c r="AA641" s="16"/>
    </row>
    <row r="642" spans="18:27">
      <c r="R642" s="16"/>
      <c r="S642" s="16"/>
      <c r="T642" s="16"/>
      <c r="U642" s="16"/>
      <c r="V642" s="16"/>
      <c r="W642" s="16"/>
      <c r="X642" s="16"/>
      <c r="Y642" s="16"/>
      <c r="Z642" s="16"/>
      <c r="AA642" s="16"/>
    </row>
    <row r="643" spans="18:27">
      <c r="R643" s="16"/>
      <c r="S643" s="16"/>
      <c r="T643" s="16"/>
      <c r="U643" s="16"/>
      <c r="V643" s="16"/>
      <c r="W643" s="16"/>
      <c r="X643" s="16"/>
      <c r="Y643" s="16"/>
      <c r="Z643" s="16"/>
      <c r="AA643" s="16"/>
    </row>
    <row r="644" spans="18:27">
      <c r="R644" s="16"/>
      <c r="S644" s="16"/>
      <c r="T644" s="16"/>
      <c r="U644" s="16"/>
      <c r="V644" s="16"/>
      <c r="W644" s="16"/>
      <c r="X644" s="16"/>
      <c r="Y644" s="16"/>
      <c r="Z644" s="16"/>
      <c r="AA644" s="16"/>
    </row>
    <row r="645" spans="18:27">
      <c r="R645" s="16"/>
      <c r="S645" s="16"/>
      <c r="T645" s="16"/>
      <c r="U645" s="16"/>
      <c r="V645" s="16"/>
      <c r="W645" s="16"/>
      <c r="X645" s="16"/>
      <c r="Y645" s="16"/>
      <c r="Z645" s="16"/>
      <c r="AA645" s="16"/>
    </row>
    <row r="646" spans="18:27">
      <c r="R646" s="16"/>
      <c r="S646" s="16"/>
      <c r="T646" s="16"/>
      <c r="U646" s="16"/>
      <c r="V646" s="16"/>
      <c r="W646" s="16"/>
      <c r="X646" s="16"/>
      <c r="Y646" s="16"/>
      <c r="Z646" s="16"/>
      <c r="AA646" s="16"/>
    </row>
    <row r="647" spans="18:27">
      <c r="R647" s="16"/>
      <c r="S647" s="16"/>
      <c r="T647" s="16"/>
      <c r="U647" s="16"/>
      <c r="V647" s="16"/>
      <c r="W647" s="16"/>
      <c r="X647" s="16"/>
      <c r="Y647" s="16"/>
      <c r="Z647" s="16"/>
      <c r="AA647" s="16"/>
    </row>
    <row r="648" spans="18:27">
      <c r="R648" s="16"/>
      <c r="S648" s="16"/>
      <c r="T648" s="16"/>
      <c r="U648" s="16"/>
      <c r="V648" s="16"/>
      <c r="W648" s="16"/>
      <c r="X648" s="16"/>
      <c r="Y648" s="16"/>
      <c r="Z648" s="16"/>
      <c r="AA648" s="16"/>
    </row>
    <row r="649" spans="18:27">
      <c r="R649" s="16"/>
      <c r="S649" s="16"/>
      <c r="T649" s="16"/>
      <c r="U649" s="16"/>
      <c r="V649" s="16"/>
      <c r="W649" s="16"/>
      <c r="X649" s="16"/>
      <c r="Y649" s="16"/>
      <c r="Z649" s="16"/>
      <c r="AA649" s="16"/>
    </row>
    <row r="650" spans="18:27">
      <c r="R650" s="16"/>
      <c r="S650" s="16"/>
      <c r="T650" s="16"/>
      <c r="U650" s="16"/>
      <c r="V650" s="16"/>
      <c r="W650" s="16"/>
      <c r="X650" s="16"/>
      <c r="Y650" s="16"/>
      <c r="Z650" s="16"/>
      <c r="AA650" s="16"/>
    </row>
    <row r="651" spans="18:27">
      <c r="R651" s="16"/>
      <c r="S651" s="16"/>
      <c r="T651" s="16"/>
      <c r="U651" s="16"/>
      <c r="V651" s="16"/>
      <c r="W651" s="16"/>
      <c r="X651" s="16"/>
      <c r="Y651" s="16"/>
      <c r="Z651" s="16"/>
      <c r="AA651" s="16"/>
    </row>
    <row r="652" spans="18:27">
      <c r="R652" s="16"/>
      <c r="S652" s="16"/>
      <c r="T652" s="16"/>
      <c r="U652" s="16"/>
      <c r="V652" s="16"/>
      <c r="W652" s="16"/>
      <c r="X652" s="16"/>
      <c r="Y652" s="16"/>
      <c r="Z652" s="16"/>
      <c r="AA652" s="16"/>
    </row>
    <row r="653" spans="18:27">
      <c r="R653" s="16"/>
      <c r="S653" s="16"/>
      <c r="T653" s="16"/>
      <c r="U653" s="16"/>
      <c r="V653" s="16"/>
      <c r="W653" s="16"/>
      <c r="X653" s="16"/>
      <c r="Y653" s="16"/>
      <c r="Z653" s="16"/>
      <c r="AA653" s="16"/>
    </row>
    <row r="654" spans="18:27">
      <c r="R654" s="16"/>
      <c r="S654" s="16"/>
      <c r="T654" s="16"/>
      <c r="U654" s="16"/>
      <c r="V654" s="16"/>
      <c r="W654" s="16"/>
      <c r="X654" s="16"/>
      <c r="Y654" s="16"/>
      <c r="Z654" s="16"/>
      <c r="AA654" s="16"/>
    </row>
    <row r="655" spans="18:27">
      <c r="R655" s="16"/>
      <c r="S655" s="16"/>
      <c r="T655" s="16"/>
      <c r="U655" s="16"/>
      <c r="V655" s="16"/>
      <c r="W655" s="16"/>
      <c r="X655" s="16"/>
      <c r="Y655" s="16"/>
      <c r="Z655" s="16"/>
      <c r="AA655" s="16"/>
    </row>
    <row r="656" spans="18:27">
      <c r="R656" s="16"/>
      <c r="S656" s="16"/>
      <c r="T656" s="16"/>
      <c r="U656" s="16"/>
      <c r="V656" s="16"/>
      <c r="W656" s="16"/>
      <c r="X656" s="16"/>
      <c r="Y656" s="16"/>
      <c r="Z656" s="16"/>
      <c r="AA656" s="16"/>
    </row>
    <row r="657" spans="18:27">
      <c r="R657" s="16"/>
      <c r="S657" s="16"/>
      <c r="T657" s="16"/>
      <c r="U657" s="16"/>
      <c r="V657" s="16"/>
      <c r="W657" s="16"/>
      <c r="X657" s="16"/>
      <c r="Y657" s="16"/>
      <c r="Z657" s="16"/>
      <c r="AA657" s="16"/>
    </row>
    <row r="658" spans="18:27">
      <c r="R658" s="16"/>
      <c r="S658" s="16"/>
      <c r="T658" s="16"/>
      <c r="U658" s="16"/>
      <c r="V658" s="16"/>
      <c r="W658" s="16"/>
      <c r="X658" s="16"/>
      <c r="Y658" s="16"/>
      <c r="Z658" s="16"/>
      <c r="AA658" s="16"/>
    </row>
    <row r="659" spans="18:27">
      <c r="R659" s="16"/>
      <c r="S659" s="16"/>
      <c r="T659" s="16"/>
      <c r="U659" s="16"/>
      <c r="V659" s="16"/>
      <c r="W659" s="16"/>
      <c r="X659" s="16"/>
      <c r="Y659" s="16"/>
      <c r="Z659" s="16"/>
      <c r="AA659" s="16"/>
    </row>
    <row r="660" spans="18:27">
      <c r="R660" s="16"/>
      <c r="S660" s="16"/>
      <c r="T660" s="16"/>
      <c r="U660" s="16"/>
      <c r="V660" s="16"/>
      <c r="W660" s="16"/>
      <c r="X660" s="16"/>
      <c r="Y660" s="16"/>
      <c r="Z660" s="16"/>
      <c r="AA660" s="16"/>
    </row>
    <row r="661" spans="18:27">
      <c r="R661" s="16"/>
      <c r="S661" s="16"/>
      <c r="T661" s="16"/>
      <c r="U661" s="16"/>
      <c r="V661" s="16"/>
      <c r="W661" s="16"/>
      <c r="X661" s="16"/>
      <c r="Y661" s="16"/>
      <c r="Z661" s="16"/>
      <c r="AA661" s="16"/>
    </row>
    <row r="662" spans="18:27">
      <c r="R662" s="16"/>
      <c r="S662" s="16"/>
      <c r="T662" s="16"/>
      <c r="U662" s="16"/>
      <c r="V662" s="16"/>
      <c r="W662" s="16"/>
      <c r="X662" s="16"/>
      <c r="Y662" s="16"/>
      <c r="Z662" s="16"/>
      <c r="AA662" s="16"/>
    </row>
    <row r="663" spans="18:27">
      <c r="R663" s="16"/>
      <c r="S663" s="16"/>
      <c r="T663" s="16"/>
      <c r="U663" s="16"/>
      <c r="V663" s="16"/>
      <c r="W663" s="16"/>
      <c r="X663" s="16"/>
      <c r="Y663" s="16"/>
      <c r="Z663" s="16"/>
      <c r="AA663" s="16"/>
    </row>
    <row r="664" spans="18:27">
      <c r="R664" s="16"/>
      <c r="S664" s="16"/>
      <c r="T664" s="16"/>
      <c r="U664" s="16"/>
      <c r="V664" s="16"/>
      <c r="W664" s="16"/>
      <c r="X664" s="16"/>
      <c r="Y664" s="16"/>
      <c r="Z664" s="16"/>
      <c r="AA664" s="16"/>
    </row>
    <row r="665" spans="18:27">
      <c r="R665" s="16"/>
      <c r="S665" s="16"/>
      <c r="T665" s="16"/>
      <c r="U665" s="16"/>
      <c r="V665" s="16"/>
      <c r="W665" s="16"/>
      <c r="X665" s="16"/>
      <c r="Y665" s="16"/>
      <c r="Z665" s="16"/>
      <c r="AA665" s="16"/>
    </row>
    <row r="666" spans="18:27">
      <c r="R666" s="16"/>
      <c r="S666" s="16"/>
      <c r="T666" s="16"/>
      <c r="U666" s="16"/>
      <c r="V666" s="16"/>
      <c r="W666" s="16"/>
      <c r="X666" s="16"/>
      <c r="Y666" s="16"/>
      <c r="Z666" s="16"/>
      <c r="AA666" s="16"/>
    </row>
    <row r="667" spans="18:27">
      <c r="R667" s="16"/>
      <c r="S667" s="16"/>
      <c r="T667" s="16"/>
      <c r="U667" s="16"/>
      <c r="V667" s="16"/>
      <c r="W667" s="16"/>
      <c r="X667" s="16"/>
      <c r="Y667" s="16"/>
      <c r="Z667" s="16"/>
      <c r="AA667" s="16"/>
    </row>
    <row r="668" spans="18:27">
      <c r="R668" s="16"/>
      <c r="S668" s="16"/>
      <c r="T668" s="16"/>
      <c r="U668" s="16"/>
      <c r="V668" s="16"/>
      <c r="W668" s="16"/>
      <c r="X668" s="16"/>
      <c r="Y668" s="16"/>
      <c r="Z668" s="16"/>
      <c r="AA668" s="16"/>
    </row>
    <row r="669" spans="18:27">
      <c r="R669" s="16"/>
      <c r="S669" s="16"/>
      <c r="T669" s="16"/>
      <c r="U669" s="16"/>
      <c r="V669" s="16"/>
      <c r="W669" s="16"/>
      <c r="X669" s="16"/>
      <c r="Y669" s="16"/>
      <c r="Z669" s="16"/>
      <c r="AA669" s="16"/>
    </row>
    <row r="670" spans="18:27">
      <c r="R670" s="16"/>
      <c r="S670" s="16"/>
      <c r="T670" s="16"/>
      <c r="U670" s="16"/>
      <c r="V670" s="16"/>
      <c r="W670" s="16"/>
      <c r="X670" s="16"/>
      <c r="Y670" s="16"/>
      <c r="Z670" s="16"/>
      <c r="AA670" s="16"/>
    </row>
    <row r="671" spans="18:27">
      <c r="R671" s="16"/>
      <c r="S671" s="16"/>
      <c r="T671" s="16"/>
      <c r="U671" s="16"/>
      <c r="V671" s="16"/>
      <c r="W671" s="16"/>
      <c r="X671" s="16"/>
      <c r="Y671" s="16"/>
      <c r="Z671" s="16"/>
      <c r="AA671" s="16"/>
    </row>
    <row r="672" spans="18:27">
      <c r="R672" s="16"/>
      <c r="S672" s="16"/>
      <c r="T672" s="16"/>
      <c r="U672" s="16"/>
      <c r="V672" s="16"/>
      <c r="W672" s="16"/>
      <c r="X672" s="16"/>
      <c r="Y672" s="16"/>
      <c r="Z672" s="16"/>
      <c r="AA672" s="16"/>
    </row>
    <row r="673" spans="18:27">
      <c r="R673" s="16"/>
      <c r="S673" s="16"/>
      <c r="T673" s="16"/>
      <c r="U673" s="16"/>
      <c r="V673" s="16"/>
      <c r="W673" s="16"/>
      <c r="X673" s="16"/>
      <c r="Y673" s="16"/>
      <c r="Z673" s="16"/>
      <c r="AA673" s="16"/>
    </row>
    <row r="674" spans="18:27">
      <c r="R674" s="16"/>
      <c r="S674" s="16"/>
      <c r="T674" s="16"/>
      <c r="U674" s="16"/>
      <c r="V674" s="16"/>
      <c r="W674" s="16"/>
      <c r="X674" s="16"/>
      <c r="Y674" s="16"/>
      <c r="Z674" s="16"/>
      <c r="AA674" s="16"/>
    </row>
    <row r="675" spans="18:27">
      <c r="R675" s="16"/>
      <c r="S675" s="16"/>
      <c r="T675" s="16"/>
      <c r="U675" s="16"/>
      <c r="V675" s="16"/>
      <c r="W675" s="16"/>
      <c r="X675" s="16"/>
      <c r="Y675" s="16"/>
      <c r="Z675" s="16"/>
      <c r="AA675" s="16"/>
    </row>
    <row r="676" spans="18:27">
      <c r="R676" s="16"/>
      <c r="S676" s="16"/>
      <c r="T676" s="16"/>
      <c r="U676" s="16"/>
      <c r="V676" s="16"/>
      <c r="W676" s="16"/>
      <c r="X676" s="16"/>
      <c r="Y676" s="16"/>
      <c r="Z676" s="16"/>
      <c r="AA676" s="16"/>
    </row>
    <row r="677" spans="18:27">
      <c r="R677" s="16"/>
      <c r="S677" s="16"/>
      <c r="T677" s="16"/>
      <c r="U677" s="16"/>
      <c r="V677" s="16"/>
      <c r="W677" s="16"/>
      <c r="X677" s="16"/>
      <c r="Y677" s="16"/>
      <c r="Z677" s="16"/>
      <c r="AA677" s="16"/>
    </row>
    <row r="678" spans="18:27">
      <c r="R678" s="16"/>
      <c r="S678" s="16"/>
      <c r="T678" s="16"/>
      <c r="U678" s="16"/>
      <c r="V678" s="16"/>
      <c r="W678" s="16"/>
      <c r="X678" s="16"/>
      <c r="Y678" s="16"/>
      <c r="Z678" s="16"/>
      <c r="AA678" s="16"/>
    </row>
    <row r="679" spans="18:27">
      <c r="R679" s="16"/>
      <c r="S679" s="16"/>
      <c r="T679" s="16"/>
      <c r="U679" s="16"/>
      <c r="V679" s="16"/>
      <c r="W679" s="16"/>
      <c r="X679" s="16"/>
      <c r="Y679" s="16"/>
      <c r="Z679" s="16"/>
      <c r="AA679" s="16"/>
    </row>
    <row r="680" spans="18:27">
      <c r="R680" s="16"/>
      <c r="S680" s="16"/>
      <c r="T680" s="16"/>
      <c r="U680" s="16"/>
      <c r="V680" s="16"/>
      <c r="W680" s="16"/>
      <c r="X680" s="16"/>
      <c r="Y680" s="16"/>
      <c r="Z680" s="16"/>
      <c r="AA680" s="16"/>
    </row>
    <row r="681" spans="18:27">
      <c r="R681" s="16"/>
      <c r="S681" s="16"/>
      <c r="T681" s="16"/>
      <c r="U681" s="16"/>
      <c r="V681" s="16"/>
      <c r="W681" s="16"/>
      <c r="X681" s="16"/>
      <c r="Y681" s="16"/>
      <c r="Z681" s="16"/>
      <c r="AA681" s="16"/>
    </row>
    <row r="682" spans="18:27">
      <c r="R682" s="16"/>
      <c r="S682" s="16"/>
      <c r="T682" s="16"/>
      <c r="U682" s="16"/>
      <c r="V682" s="16"/>
      <c r="W682" s="16"/>
      <c r="X682" s="16"/>
      <c r="Y682" s="16"/>
      <c r="Z682" s="16"/>
      <c r="AA682" s="16"/>
    </row>
    <row r="683" spans="18:27">
      <c r="R683" s="16"/>
      <c r="S683" s="16"/>
      <c r="T683" s="16"/>
      <c r="U683" s="16"/>
      <c r="V683" s="16"/>
      <c r="W683" s="16"/>
      <c r="X683" s="16"/>
      <c r="Y683" s="16"/>
      <c r="Z683" s="16"/>
      <c r="AA683" s="16"/>
    </row>
    <row r="684" spans="18:27">
      <c r="R684" s="16"/>
      <c r="S684" s="16"/>
      <c r="T684" s="16"/>
      <c r="U684" s="16"/>
      <c r="V684" s="16"/>
      <c r="W684" s="16"/>
      <c r="X684" s="16"/>
      <c r="Y684" s="16"/>
      <c r="Z684" s="16"/>
      <c r="AA684" s="16"/>
    </row>
    <row r="685" spans="18:27">
      <c r="R685" s="16"/>
      <c r="S685" s="16"/>
      <c r="T685" s="16"/>
      <c r="U685" s="16"/>
      <c r="V685" s="16"/>
      <c r="W685" s="16"/>
      <c r="X685" s="16"/>
      <c r="Y685" s="16"/>
      <c r="Z685" s="16"/>
      <c r="AA685" s="16"/>
    </row>
    <row r="686" spans="18:27">
      <c r="R686" s="16"/>
      <c r="S686" s="16"/>
      <c r="T686" s="16"/>
      <c r="U686" s="16"/>
      <c r="V686" s="16"/>
      <c r="W686" s="16"/>
      <c r="X686" s="16"/>
      <c r="Y686" s="16"/>
      <c r="Z686" s="16"/>
      <c r="AA686" s="16"/>
    </row>
    <row r="687" spans="18:27">
      <c r="R687" s="16"/>
      <c r="S687" s="16"/>
      <c r="T687" s="16"/>
      <c r="U687" s="16"/>
      <c r="V687" s="16"/>
      <c r="W687" s="16"/>
      <c r="X687" s="16"/>
      <c r="Y687" s="16"/>
      <c r="Z687" s="16"/>
      <c r="AA687" s="16"/>
    </row>
    <row r="688" spans="18:27">
      <c r="R688" s="16"/>
      <c r="S688" s="16"/>
      <c r="T688" s="16"/>
      <c r="U688" s="16"/>
      <c r="V688" s="16"/>
      <c r="W688" s="16"/>
      <c r="X688" s="16"/>
      <c r="Y688" s="16"/>
      <c r="Z688" s="16"/>
      <c r="AA688" s="16"/>
    </row>
    <row r="689" spans="18:27">
      <c r="R689" s="16"/>
      <c r="S689" s="16"/>
      <c r="T689" s="16"/>
      <c r="U689" s="16"/>
      <c r="V689" s="16"/>
      <c r="W689" s="16"/>
      <c r="X689" s="16"/>
      <c r="Y689" s="16"/>
      <c r="Z689" s="16"/>
      <c r="AA689" s="16"/>
    </row>
    <row r="690" spans="18:27">
      <c r="R690" s="16"/>
      <c r="S690" s="16"/>
      <c r="T690" s="16"/>
      <c r="U690" s="16"/>
      <c r="V690" s="16"/>
      <c r="W690" s="16"/>
      <c r="X690" s="16"/>
      <c r="Y690" s="16"/>
      <c r="Z690" s="16"/>
      <c r="AA690" s="16"/>
    </row>
    <row r="691" spans="18:27">
      <c r="R691" s="16"/>
      <c r="S691" s="16"/>
      <c r="T691" s="16"/>
      <c r="U691" s="16"/>
      <c r="V691" s="16"/>
      <c r="W691" s="16"/>
      <c r="X691" s="16"/>
      <c r="Y691" s="16"/>
      <c r="Z691" s="16"/>
      <c r="AA691" s="16"/>
    </row>
    <row r="692" spans="18:27">
      <c r="R692" s="16"/>
      <c r="S692" s="16"/>
      <c r="T692" s="16"/>
      <c r="U692" s="16"/>
      <c r="V692" s="16"/>
      <c r="W692" s="16"/>
      <c r="X692" s="16"/>
      <c r="Y692" s="16"/>
      <c r="Z692" s="16"/>
      <c r="AA692" s="16"/>
    </row>
    <row r="693" spans="18:27">
      <c r="R693" s="16"/>
      <c r="S693" s="16"/>
      <c r="T693" s="16"/>
      <c r="U693" s="16"/>
      <c r="V693" s="16"/>
      <c r="W693" s="16"/>
      <c r="X693" s="16"/>
      <c r="Y693" s="16"/>
      <c r="Z693" s="16"/>
      <c r="AA693" s="16"/>
    </row>
    <row r="694" spans="18:27">
      <c r="R694" s="16"/>
      <c r="S694" s="16"/>
      <c r="T694" s="16"/>
      <c r="U694" s="16"/>
      <c r="V694" s="16"/>
      <c r="W694" s="16"/>
      <c r="X694" s="16"/>
      <c r="Y694" s="16"/>
      <c r="Z694" s="16"/>
      <c r="AA694" s="16"/>
    </row>
    <row r="695" spans="18:27">
      <c r="R695" s="16"/>
      <c r="S695" s="16"/>
      <c r="T695" s="16"/>
      <c r="U695" s="16"/>
      <c r="V695" s="16"/>
      <c r="W695" s="16"/>
      <c r="X695" s="16"/>
      <c r="Y695" s="16"/>
      <c r="Z695" s="16"/>
      <c r="AA695" s="16"/>
    </row>
    <row r="696" spans="18:27">
      <c r="R696" s="16"/>
      <c r="S696" s="16"/>
      <c r="T696" s="16"/>
      <c r="U696" s="16"/>
      <c r="V696" s="16"/>
      <c r="W696" s="16"/>
      <c r="X696" s="16"/>
      <c r="Y696" s="16"/>
      <c r="Z696" s="16"/>
      <c r="AA696" s="16"/>
    </row>
    <row r="697" spans="18:27">
      <c r="R697" s="16"/>
      <c r="S697" s="16"/>
      <c r="T697" s="16"/>
      <c r="U697" s="16"/>
      <c r="V697" s="16"/>
      <c r="W697" s="16"/>
      <c r="X697" s="16"/>
      <c r="Y697" s="16"/>
      <c r="Z697" s="16"/>
      <c r="AA697" s="16"/>
    </row>
    <row r="698" spans="18:27">
      <c r="R698" s="16"/>
      <c r="S698" s="16"/>
      <c r="T698" s="16"/>
      <c r="U698" s="16"/>
      <c r="V698" s="16"/>
      <c r="W698" s="16"/>
      <c r="X698" s="16"/>
      <c r="Y698" s="16"/>
      <c r="Z698" s="16"/>
      <c r="AA698" s="16"/>
    </row>
    <row r="699" spans="18:27">
      <c r="R699" s="16"/>
      <c r="S699" s="16"/>
      <c r="T699" s="16"/>
      <c r="U699" s="16"/>
      <c r="V699" s="16"/>
      <c r="W699" s="16"/>
      <c r="X699" s="16"/>
      <c r="Y699" s="16"/>
      <c r="Z699" s="16"/>
      <c r="AA699" s="16"/>
    </row>
    <row r="700" spans="18:27">
      <c r="R700" s="16"/>
      <c r="S700" s="16"/>
      <c r="T700" s="16"/>
      <c r="U700" s="16"/>
      <c r="V700" s="16"/>
      <c r="W700" s="16"/>
      <c r="X700" s="16"/>
      <c r="Y700" s="16"/>
      <c r="Z700" s="16"/>
      <c r="AA700" s="16"/>
    </row>
    <row r="701" spans="18:27">
      <c r="R701" s="16"/>
      <c r="S701" s="16"/>
      <c r="T701" s="16"/>
      <c r="U701" s="16"/>
      <c r="V701" s="16"/>
      <c r="W701" s="16"/>
      <c r="X701" s="16"/>
      <c r="Y701" s="16"/>
      <c r="Z701" s="16"/>
      <c r="AA701" s="16"/>
    </row>
    <row r="702" spans="18:27">
      <c r="R702" s="16"/>
      <c r="S702" s="16"/>
      <c r="T702" s="16"/>
      <c r="U702" s="16"/>
      <c r="V702" s="16"/>
      <c r="W702" s="16"/>
      <c r="X702" s="16"/>
      <c r="Y702" s="16"/>
      <c r="Z702" s="16"/>
      <c r="AA702" s="16"/>
    </row>
    <row r="703" spans="18:27">
      <c r="R703" s="16"/>
      <c r="S703" s="16"/>
      <c r="T703" s="16"/>
      <c r="U703" s="16"/>
      <c r="V703" s="16"/>
      <c r="W703" s="16"/>
      <c r="X703" s="16"/>
      <c r="Y703" s="16"/>
      <c r="Z703" s="16"/>
      <c r="AA703" s="16"/>
    </row>
    <row r="704" spans="18:27">
      <c r="R704" s="16"/>
      <c r="S704" s="16"/>
      <c r="T704" s="16"/>
      <c r="U704" s="16"/>
      <c r="V704" s="16"/>
      <c r="W704" s="16"/>
      <c r="X704" s="16"/>
      <c r="Y704" s="16"/>
      <c r="Z704" s="16"/>
      <c r="AA704" s="16"/>
    </row>
    <row r="705" spans="18:27">
      <c r="R705" s="16"/>
      <c r="S705" s="16"/>
      <c r="T705" s="16"/>
      <c r="U705" s="16"/>
      <c r="V705" s="16"/>
      <c r="W705" s="16"/>
      <c r="X705" s="16"/>
      <c r="Y705" s="16"/>
      <c r="Z705" s="16"/>
      <c r="AA705" s="16"/>
    </row>
    <row r="706" spans="18:27">
      <c r="R706" s="16"/>
      <c r="S706" s="16"/>
      <c r="T706" s="16"/>
      <c r="U706" s="16"/>
      <c r="V706" s="16"/>
      <c r="W706" s="16"/>
      <c r="X706" s="16"/>
      <c r="Y706" s="16"/>
      <c r="Z706" s="16"/>
      <c r="AA706" s="16"/>
    </row>
    <row r="707" spans="18:27">
      <c r="R707" s="16"/>
      <c r="S707" s="16"/>
      <c r="T707" s="16"/>
      <c r="U707" s="16"/>
      <c r="V707" s="16"/>
      <c r="W707" s="16"/>
      <c r="X707" s="16"/>
      <c r="Y707" s="16"/>
      <c r="Z707" s="16"/>
      <c r="AA707" s="16"/>
    </row>
    <row r="708" spans="18:27">
      <c r="R708" s="16"/>
      <c r="S708" s="16"/>
      <c r="T708" s="16"/>
      <c r="U708" s="16"/>
      <c r="V708" s="16"/>
      <c r="W708" s="16"/>
      <c r="X708" s="16"/>
      <c r="Y708" s="16"/>
      <c r="Z708" s="16"/>
      <c r="AA708" s="16"/>
    </row>
    <row r="709" spans="18:27">
      <c r="R709" s="16"/>
      <c r="S709" s="16"/>
      <c r="T709" s="16"/>
      <c r="U709" s="16"/>
      <c r="V709" s="16"/>
      <c r="W709" s="16"/>
      <c r="X709" s="16"/>
      <c r="Y709" s="16"/>
      <c r="Z709" s="16"/>
      <c r="AA709" s="16"/>
    </row>
    <row r="710" spans="18:27">
      <c r="R710" s="16"/>
      <c r="S710" s="16"/>
      <c r="T710" s="16"/>
      <c r="U710" s="16"/>
      <c r="V710" s="16"/>
      <c r="W710" s="16"/>
      <c r="X710" s="16"/>
      <c r="Y710" s="16"/>
      <c r="Z710" s="16"/>
      <c r="AA710" s="16"/>
    </row>
    <row r="711" spans="18:27">
      <c r="R711" s="16"/>
      <c r="S711" s="16"/>
      <c r="T711" s="16"/>
      <c r="U711" s="16"/>
      <c r="V711" s="16"/>
      <c r="W711" s="16"/>
      <c r="X711" s="16"/>
      <c r="Y711" s="16"/>
      <c r="Z711" s="16"/>
      <c r="AA711" s="16"/>
    </row>
    <row r="712" spans="18:27">
      <c r="R712" s="16"/>
      <c r="S712" s="16"/>
      <c r="T712" s="16"/>
      <c r="U712" s="16"/>
      <c r="V712" s="16"/>
      <c r="W712" s="16"/>
      <c r="X712" s="16"/>
      <c r="Y712" s="16"/>
      <c r="Z712" s="16"/>
      <c r="AA712" s="16"/>
    </row>
    <row r="713" spans="18:27">
      <c r="R713" s="16"/>
      <c r="S713" s="16"/>
      <c r="T713" s="16"/>
      <c r="U713" s="16"/>
      <c r="V713" s="16"/>
      <c r="W713" s="16"/>
      <c r="X713" s="16"/>
      <c r="Y713" s="16"/>
      <c r="Z713" s="16"/>
      <c r="AA713" s="16"/>
    </row>
    <row r="714" spans="18:27">
      <c r="R714" s="16"/>
      <c r="S714" s="16"/>
      <c r="T714" s="16"/>
      <c r="U714" s="16"/>
      <c r="V714" s="16"/>
      <c r="W714" s="16"/>
      <c r="X714" s="16"/>
      <c r="Y714" s="16"/>
      <c r="Z714" s="16"/>
      <c r="AA714" s="16"/>
    </row>
    <row r="715" spans="18:27">
      <c r="R715" s="16"/>
      <c r="S715" s="16"/>
      <c r="T715" s="16"/>
      <c r="U715" s="16"/>
      <c r="V715" s="16"/>
      <c r="W715" s="16"/>
      <c r="X715" s="16"/>
      <c r="Y715" s="16"/>
      <c r="Z715" s="16"/>
      <c r="AA715" s="16"/>
    </row>
    <row r="716" spans="18:27">
      <c r="R716" s="16"/>
      <c r="S716" s="16"/>
      <c r="T716" s="16"/>
      <c r="U716" s="16"/>
      <c r="V716" s="16"/>
      <c r="W716" s="16"/>
      <c r="X716" s="16"/>
      <c r="Y716" s="16"/>
      <c r="Z716" s="16"/>
      <c r="AA716" s="16"/>
    </row>
    <row r="717" spans="18:27">
      <c r="R717" s="16"/>
      <c r="S717" s="16"/>
      <c r="T717" s="16"/>
      <c r="U717" s="16"/>
      <c r="V717" s="16"/>
      <c r="W717" s="16"/>
      <c r="X717" s="16"/>
      <c r="Y717" s="16"/>
      <c r="Z717" s="16"/>
      <c r="AA717" s="16"/>
    </row>
    <row r="718" spans="18:27">
      <c r="R718" s="16"/>
      <c r="S718" s="16"/>
      <c r="T718" s="16"/>
      <c r="U718" s="16"/>
      <c r="V718" s="16"/>
      <c r="W718" s="16"/>
      <c r="X718" s="16"/>
      <c r="Y718" s="16"/>
      <c r="Z718" s="16"/>
      <c r="AA718" s="16"/>
    </row>
    <row r="719" spans="18:27">
      <c r="R719" s="16"/>
      <c r="S719" s="16"/>
      <c r="T719" s="16"/>
      <c r="U719" s="16"/>
      <c r="V719" s="16"/>
      <c r="W719" s="16"/>
      <c r="X719" s="16"/>
      <c r="Y719" s="16"/>
      <c r="Z719" s="16"/>
      <c r="AA719" s="16"/>
    </row>
    <row r="720" spans="18:27">
      <c r="R720" s="16"/>
      <c r="S720" s="16"/>
      <c r="T720" s="16"/>
      <c r="U720" s="16"/>
      <c r="V720" s="16"/>
      <c r="W720" s="16"/>
      <c r="X720" s="16"/>
      <c r="Y720" s="16"/>
      <c r="Z720" s="16"/>
      <c r="AA720" s="16"/>
    </row>
    <row r="721" spans="18:27">
      <c r="R721" s="16"/>
      <c r="S721" s="16"/>
      <c r="T721" s="16"/>
      <c r="U721" s="16"/>
      <c r="V721" s="16"/>
      <c r="W721" s="16"/>
      <c r="X721" s="16"/>
      <c r="Y721" s="16"/>
      <c r="Z721" s="16"/>
      <c r="AA721" s="16"/>
    </row>
    <row r="722" spans="18:27">
      <c r="R722" s="16"/>
      <c r="S722" s="16"/>
      <c r="T722" s="16"/>
      <c r="U722" s="16"/>
      <c r="V722" s="16"/>
      <c r="W722" s="16"/>
      <c r="X722" s="16"/>
      <c r="Y722" s="16"/>
      <c r="Z722" s="16"/>
      <c r="AA722" s="16"/>
    </row>
    <row r="723" spans="18:27">
      <c r="R723" s="16"/>
      <c r="S723" s="16"/>
      <c r="T723" s="16"/>
      <c r="U723" s="16"/>
      <c r="V723" s="16"/>
      <c r="W723" s="16"/>
      <c r="X723" s="16"/>
      <c r="Y723" s="16"/>
      <c r="Z723" s="16"/>
      <c r="AA723" s="16"/>
    </row>
    <row r="724" spans="18:27">
      <c r="R724" s="16"/>
      <c r="S724" s="16"/>
      <c r="T724" s="16"/>
      <c r="U724" s="16"/>
      <c r="V724" s="16"/>
      <c r="W724" s="16"/>
      <c r="X724" s="16"/>
      <c r="Y724" s="16"/>
      <c r="Z724" s="16"/>
      <c r="AA724" s="16"/>
    </row>
    <row r="725" spans="18:27">
      <c r="R725" s="16"/>
      <c r="S725" s="16"/>
      <c r="T725" s="16"/>
      <c r="U725" s="16"/>
      <c r="V725" s="16"/>
      <c r="W725" s="16"/>
      <c r="X725" s="16"/>
      <c r="Y725" s="16"/>
      <c r="Z725" s="16"/>
      <c r="AA725" s="16"/>
    </row>
    <row r="726" spans="18:27">
      <c r="R726" s="16"/>
      <c r="S726" s="16"/>
      <c r="T726" s="16"/>
      <c r="U726" s="16"/>
      <c r="V726" s="16"/>
      <c r="W726" s="16"/>
      <c r="X726" s="16"/>
      <c r="Y726" s="16"/>
      <c r="Z726" s="16"/>
      <c r="AA726" s="16"/>
    </row>
    <row r="727" spans="18:27">
      <c r="R727" s="16"/>
      <c r="S727" s="16"/>
      <c r="T727" s="16"/>
      <c r="U727" s="16"/>
      <c r="V727" s="16"/>
      <c r="W727" s="16"/>
      <c r="X727" s="16"/>
      <c r="Y727" s="16"/>
      <c r="Z727" s="16"/>
      <c r="AA727" s="16"/>
    </row>
    <row r="728" spans="18:27">
      <c r="R728" s="16"/>
      <c r="S728" s="16"/>
      <c r="T728" s="16"/>
      <c r="U728" s="16"/>
      <c r="V728" s="16"/>
      <c r="W728" s="16"/>
      <c r="X728" s="16"/>
      <c r="Y728" s="16"/>
      <c r="Z728" s="16"/>
      <c r="AA728" s="16"/>
    </row>
    <row r="729" spans="18:27">
      <c r="R729" s="16"/>
      <c r="S729" s="16"/>
      <c r="T729" s="16"/>
      <c r="U729" s="16"/>
      <c r="V729" s="16"/>
      <c r="W729" s="16"/>
      <c r="X729" s="16"/>
      <c r="Y729" s="16"/>
      <c r="Z729" s="16"/>
      <c r="AA729" s="16"/>
    </row>
    <row r="730" spans="18:27">
      <c r="R730" s="16"/>
      <c r="S730" s="16"/>
      <c r="T730" s="16"/>
      <c r="U730" s="16"/>
      <c r="V730" s="16"/>
      <c r="W730" s="16"/>
      <c r="X730" s="16"/>
      <c r="Y730" s="16"/>
      <c r="Z730" s="16"/>
      <c r="AA730" s="16"/>
    </row>
    <row r="731" spans="18:27">
      <c r="R731" s="16"/>
      <c r="S731" s="16"/>
      <c r="T731" s="16"/>
      <c r="U731" s="16"/>
      <c r="V731" s="16"/>
      <c r="W731" s="16"/>
      <c r="X731" s="16"/>
      <c r="Y731" s="16"/>
      <c r="Z731" s="16"/>
      <c r="AA731" s="16"/>
    </row>
    <row r="732" spans="18:27">
      <c r="R732" s="16"/>
      <c r="S732" s="16"/>
      <c r="T732" s="16"/>
      <c r="U732" s="16"/>
      <c r="V732" s="16"/>
      <c r="W732" s="16"/>
      <c r="X732" s="16"/>
      <c r="Y732" s="16"/>
      <c r="Z732" s="16"/>
      <c r="AA732" s="16"/>
    </row>
    <row r="733" spans="18:27">
      <c r="R733" s="16"/>
      <c r="S733" s="16"/>
      <c r="T733" s="16"/>
      <c r="U733" s="16"/>
      <c r="V733" s="16"/>
      <c r="W733" s="16"/>
      <c r="X733" s="16"/>
      <c r="Y733" s="16"/>
      <c r="Z733" s="16"/>
      <c r="AA733" s="16"/>
    </row>
    <row r="734" spans="18:27">
      <c r="R734" s="16"/>
      <c r="S734" s="16"/>
      <c r="T734" s="16"/>
      <c r="U734" s="16"/>
      <c r="V734" s="16"/>
      <c r="W734" s="16"/>
      <c r="X734" s="16"/>
      <c r="Y734" s="16"/>
      <c r="Z734" s="16"/>
      <c r="AA734" s="16"/>
    </row>
    <row r="735" spans="18:27">
      <c r="R735" s="16"/>
      <c r="S735" s="16"/>
      <c r="T735" s="16"/>
      <c r="U735" s="16"/>
      <c r="V735" s="16"/>
      <c r="W735" s="16"/>
      <c r="X735" s="16"/>
      <c r="Y735" s="16"/>
      <c r="Z735" s="16"/>
      <c r="AA735" s="16"/>
    </row>
    <row r="736" spans="18:27">
      <c r="R736" s="16"/>
      <c r="S736" s="16"/>
      <c r="T736" s="16"/>
      <c r="U736" s="16"/>
      <c r="V736" s="16"/>
      <c r="W736" s="16"/>
      <c r="X736" s="16"/>
      <c r="Y736" s="16"/>
      <c r="Z736" s="16"/>
      <c r="AA736" s="16"/>
    </row>
    <row r="737" spans="18:27">
      <c r="R737" s="16"/>
      <c r="S737" s="16"/>
      <c r="T737" s="16"/>
      <c r="U737" s="16"/>
      <c r="V737" s="16"/>
      <c r="W737" s="16"/>
      <c r="X737" s="16"/>
      <c r="Y737" s="16"/>
      <c r="Z737" s="16"/>
      <c r="AA737" s="16"/>
    </row>
    <row r="738" spans="18:27">
      <c r="R738" s="16"/>
      <c r="S738" s="16"/>
      <c r="T738" s="16"/>
      <c r="U738" s="16"/>
      <c r="V738" s="16"/>
      <c r="W738" s="16"/>
      <c r="X738" s="16"/>
      <c r="Y738" s="16"/>
      <c r="Z738" s="16"/>
      <c r="AA738" s="16"/>
    </row>
    <row r="739" spans="18:27">
      <c r="R739" s="16"/>
      <c r="S739" s="16"/>
      <c r="T739" s="16"/>
      <c r="U739" s="16"/>
      <c r="V739" s="16"/>
      <c r="W739" s="16"/>
      <c r="X739" s="16"/>
      <c r="Y739" s="16"/>
      <c r="Z739" s="16"/>
      <c r="AA739" s="16"/>
    </row>
    <row r="740" spans="18:27">
      <c r="R740" s="16"/>
      <c r="S740" s="16"/>
      <c r="T740" s="16"/>
      <c r="U740" s="16"/>
      <c r="V740" s="16"/>
      <c r="W740" s="16"/>
      <c r="X740" s="16"/>
      <c r="Y740" s="16"/>
      <c r="Z740" s="16"/>
      <c r="AA740" s="16"/>
    </row>
    <row r="741" spans="18:27">
      <c r="R741" s="16"/>
      <c r="S741" s="16"/>
      <c r="T741" s="16"/>
      <c r="U741" s="16"/>
      <c r="V741" s="16"/>
      <c r="W741" s="16"/>
      <c r="X741" s="16"/>
      <c r="Y741" s="16"/>
      <c r="Z741" s="16"/>
      <c r="AA741" s="16"/>
    </row>
    <row r="742" spans="18:27">
      <c r="R742" s="16"/>
      <c r="S742" s="16"/>
      <c r="T742" s="16"/>
      <c r="U742" s="16"/>
      <c r="V742" s="16"/>
      <c r="W742" s="16"/>
      <c r="X742" s="16"/>
      <c r="Y742" s="16"/>
      <c r="Z742" s="16"/>
      <c r="AA742" s="16"/>
    </row>
    <row r="743" spans="18:27">
      <c r="R743" s="16"/>
      <c r="S743" s="16"/>
      <c r="T743" s="16"/>
      <c r="U743" s="16"/>
      <c r="V743" s="16"/>
      <c r="W743" s="16"/>
      <c r="X743" s="16"/>
      <c r="Y743" s="16"/>
      <c r="Z743" s="16"/>
      <c r="AA743" s="16"/>
    </row>
    <row r="744" spans="18:27">
      <c r="R744" s="16"/>
      <c r="S744" s="16"/>
      <c r="T744" s="16"/>
      <c r="U744" s="16"/>
      <c r="V744" s="16"/>
      <c r="W744" s="16"/>
      <c r="X744" s="16"/>
      <c r="Y744" s="16"/>
      <c r="Z744" s="16"/>
      <c r="AA744" s="16"/>
    </row>
    <row r="745" spans="18:27">
      <c r="R745" s="16"/>
      <c r="S745" s="16"/>
      <c r="T745" s="16"/>
      <c r="U745" s="16"/>
      <c r="V745" s="16"/>
      <c r="W745" s="16"/>
      <c r="X745" s="16"/>
      <c r="Y745" s="16"/>
      <c r="Z745" s="16"/>
      <c r="AA745" s="16"/>
    </row>
    <row r="746" spans="18:27">
      <c r="R746" s="16"/>
      <c r="S746" s="16"/>
      <c r="T746" s="16"/>
      <c r="U746" s="16"/>
      <c r="V746" s="16"/>
      <c r="W746" s="16"/>
      <c r="X746" s="16"/>
      <c r="Y746" s="16"/>
      <c r="Z746" s="16"/>
      <c r="AA746" s="16"/>
    </row>
  </sheetData>
  <mergeCells count="925">
    <mergeCell ref="P355:P357"/>
    <mergeCell ref="P441:P443"/>
    <mergeCell ref="P437:P439"/>
    <mergeCell ref="P434:P436"/>
    <mergeCell ref="P430:P432"/>
    <mergeCell ref="P427:P429"/>
    <mergeCell ref="P423:P425"/>
    <mergeCell ref="P417:P418"/>
    <mergeCell ref="P413:P415"/>
    <mergeCell ref="P402:P410"/>
    <mergeCell ref="P376:P383"/>
    <mergeCell ref="P364:P371"/>
    <mergeCell ref="P361:P363"/>
    <mergeCell ref="P358:P360"/>
    <mergeCell ref="P502:P503"/>
    <mergeCell ref="P499:P501"/>
    <mergeCell ref="P496:P498"/>
    <mergeCell ref="P493:P495"/>
    <mergeCell ref="P488:P489"/>
    <mergeCell ref="P486:P487"/>
    <mergeCell ref="P479:P481"/>
    <mergeCell ref="P476:P478"/>
    <mergeCell ref="P473:P475"/>
    <mergeCell ref="P449:P451"/>
    <mergeCell ref="P470:P472"/>
    <mergeCell ref="P466:P468"/>
    <mergeCell ref="P462:P464"/>
    <mergeCell ref="P459:P461"/>
    <mergeCell ref="P455:P457"/>
    <mergeCell ref="P452:P454"/>
    <mergeCell ref="P388:P390"/>
    <mergeCell ref="P384:P386"/>
    <mergeCell ref="P320:P322"/>
    <mergeCell ref="P317:P319"/>
    <mergeCell ref="P314:P316"/>
    <mergeCell ref="P303:P313"/>
    <mergeCell ref="P300:P302"/>
    <mergeCell ref="P295:P297"/>
    <mergeCell ref="P291:P293"/>
    <mergeCell ref="P288:P290"/>
    <mergeCell ref="P285:P287"/>
    <mergeCell ref="P350:P353"/>
    <mergeCell ref="P347:P349"/>
    <mergeCell ref="P344:P346"/>
    <mergeCell ref="P341:P343"/>
    <mergeCell ref="P338:P340"/>
    <mergeCell ref="P335:P337"/>
    <mergeCell ref="P332:P334"/>
    <mergeCell ref="P329:P331"/>
    <mergeCell ref="P326:P328"/>
    <mergeCell ref="P207:P209"/>
    <mergeCell ref="P278:P284"/>
    <mergeCell ref="P275:P277"/>
    <mergeCell ref="P270:P272"/>
    <mergeCell ref="P267:P269"/>
    <mergeCell ref="P262:P264"/>
    <mergeCell ref="P258:P261"/>
    <mergeCell ref="P254:P257"/>
    <mergeCell ref="P250:P253"/>
    <mergeCell ref="P246:P247"/>
    <mergeCell ref="P241:P244"/>
    <mergeCell ref="P238:P240"/>
    <mergeCell ref="P235:P237"/>
    <mergeCell ref="P232:P234"/>
    <mergeCell ref="P228:P230"/>
    <mergeCell ref="P225:P227"/>
    <mergeCell ref="P220:P222"/>
    <mergeCell ref="P217:P219"/>
    <mergeCell ref="P214:P216"/>
    <mergeCell ref="P212:P213"/>
    <mergeCell ref="P210:P211"/>
    <mergeCell ref="P116:P124"/>
    <mergeCell ref="P197:P199"/>
    <mergeCell ref="P192:P193"/>
    <mergeCell ref="P188:P190"/>
    <mergeCell ref="P185:P187"/>
    <mergeCell ref="P182:P184"/>
    <mergeCell ref="P177:P181"/>
    <mergeCell ref="P173:P175"/>
    <mergeCell ref="P170:P172"/>
    <mergeCell ref="P166:P168"/>
    <mergeCell ref="P163:P165"/>
    <mergeCell ref="P160:P162"/>
    <mergeCell ref="P157:P159"/>
    <mergeCell ref="P152:P156"/>
    <mergeCell ref="P148:P150"/>
    <mergeCell ref="P144:P146"/>
    <mergeCell ref="P128:P130"/>
    <mergeCell ref="P133:P134"/>
    <mergeCell ref="P34:P36"/>
    <mergeCell ref="P37:P38"/>
    <mergeCell ref="P39:P41"/>
    <mergeCell ref="P42:P44"/>
    <mergeCell ref="P45:P47"/>
    <mergeCell ref="P53:P55"/>
    <mergeCell ref="P50:P52"/>
    <mergeCell ref="P48:P49"/>
    <mergeCell ref="P113:P115"/>
    <mergeCell ref="P100:P102"/>
    <mergeCell ref="P97:P99"/>
    <mergeCell ref="P72:P74"/>
    <mergeCell ref="P64:P71"/>
    <mergeCell ref="P61:P63"/>
    <mergeCell ref="P58:P60"/>
    <mergeCell ref="P16:P18"/>
    <mergeCell ref="P19:P21"/>
    <mergeCell ref="N12:N14"/>
    <mergeCell ref="O12:O14"/>
    <mergeCell ref="E5:E7"/>
    <mergeCell ref="F5:F7"/>
    <mergeCell ref="P22:P23"/>
    <mergeCell ref="P26:P27"/>
    <mergeCell ref="P28:P32"/>
    <mergeCell ref="O22:O23"/>
    <mergeCell ref="O19:O21"/>
    <mergeCell ref="O16:O18"/>
    <mergeCell ref="N19:N21"/>
    <mergeCell ref="N16:N18"/>
    <mergeCell ref="O26:O27"/>
    <mergeCell ref="O28:O32"/>
    <mergeCell ref="L5:M6"/>
    <mergeCell ref="E8:E10"/>
    <mergeCell ref="E12:E14"/>
    <mergeCell ref="N8:N10"/>
    <mergeCell ref="O8:O10"/>
    <mergeCell ref="P8:P10"/>
    <mergeCell ref="P12:P14"/>
    <mergeCell ref="D5:D7"/>
    <mergeCell ref="B12:B14"/>
    <mergeCell ref="A1:P1"/>
    <mergeCell ref="A2:P2"/>
    <mergeCell ref="A3:P3"/>
    <mergeCell ref="J5:K6"/>
    <mergeCell ref="N5:N7"/>
    <mergeCell ref="O5:O7"/>
    <mergeCell ref="H5:I6"/>
    <mergeCell ref="G5:G7"/>
    <mergeCell ref="A8:A10"/>
    <mergeCell ref="B8:B10"/>
    <mergeCell ref="C8:C10"/>
    <mergeCell ref="D8:D10"/>
    <mergeCell ref="A5:A7"/>
    <mergeCell ref="B5:B7"/>
    <mergeCell ref="C5:C7"/>
    <mergeCell ref="P5:P7"/>
    <mergeCell ref="A12:A14"/>
    <mergeCell ref="A16:A18"/>
    <mergeCell ref="B16:B18"/>
    <mergeCell ref="C19:C21"/>
    <mergeCell ref="D19:D21"/>
    <mergeCell ref="C16:C18"/>
    <mergeCell ref="D16:D18"/>
    <mergeCell ref="D12:D14"/>
    <mergeCell ref="E16:E18"/>
    <mergeCell ref="A19:A21"/>
    <mergeCell ref="B19:B21"/>
    <mergeCell ref="C12:C14"/>
    <mergeCell ref="E34:E36"/>
    <mergeCell ref="A28:A32"/>
    <mergeCell ref="B28:B32"/>
    <mergeCell ref="C28:C32"/>
    <mergeCell ref="D28:D32"/>
    <mergeCell ref="E22:E23"/>
    <mergeCell ref="A26:A27"/>
    <mergeCell ref="E19:E21"/>
    <mergeCell ref="E26:E27"/>
    <mergeCell ref="A22:A23"/>
    <mergeCell ref="B22:B23"/>
    <mergeCell ref="C22:C23"/>
    <mergeCell ref="D22:D23"/>
    <mergeCell ref="B26:B27"/>
    <mergeCell ref="C26:C27"/>
    <mergeCell ref="D26:D27"/>
    <mergeCell ref="E28:E32"/>
    <mergeCell ref="A34:A36"/>
    <mergeCell ref="B34:B36"/>
    <mergeCell ref="C34:C36"/>
    <mergeCell ref="D34:D36"/>
    <mergeCell ref="E37:E38"/>
    <mergeCell ref="A39:A41"/>
    <mergeCell ref="B39:B41"/>
    <mergeCell ref="A42:A44"/>
    <mergeCell ref="A37:A38"/>
    <mergeCell ref="E39:E41"/>
    <mergeCell ref="D39:D41"/>
    <mergeCell ref="B37:B38"/>
    <mergeCell ref="C37:C38"/>
    <mergeCell ref="D37:D38"/>
    <mergeCell ref="B42:B44"/>
    <mergeCell ref="C39:C41"/>
    <mergeCell ref="C42:C44"/>
    <mergeCell ref="D42:D44"/>
    <mergeCell ref="E42:E44"/>
    <mergeCell ref="C58:C60"/>
    <mergeCell ref="B50:B52"/>
    <mergeCell ref="A50:A52"/>
    <mergeCell ref="A48:A49"/>
    <mergeCell ref="B48:B49"/>
    <mergeCell ref="C48:C49"/>
    <mergeCell ref="D48:D49"/>
    <mergeCell ref="E48:E49"/>
    <mergeCell ref="E45:E47"/>
    <mergeCell ref="D45:D47"/>
    <mergeCell ref="B53:B55"/>
    <mergeCell ref="E50:E52"/>
    <mergeCell ref="D50:D52"/>
    <mergeCell ref="B100:B102"/>
    <mergeCell ref="C50:C52"/>
    <mergeCell ref="C45:C47"/>
    <mergeCell ref="A97:A99"/>
    <mergeCell ref="E64:E71"/>
    <mergeCell ref="C61:C63"/>
    <mergeCell ref="D61:D63"/>
    <mergeCell ref="E61:E63"/>
    <mergeCell ref="D64:D71"/>
    <mergeCell ref="C64:C71"/>
    <mergeCell ref="B64:B71"/>
    <mergeCell ref="A64:A71"/>
    <mergeCell ref="A61:A63"/>
    <mergeCell ref="B45:B47"/>
    <mergeCell ref="A58:A60"/>
    <mergeCell ref="A53:A55"/>
    <mergeCell ref="E53:E55"/>
    <mergeCell ref="D53:D55"/>
    <mergeCell ref="C53:C55"/>
    <mergeCell ref="B61:B63"/>
    <mergeCell ref="B58:B60"/>
    <mergeCell ref="E58:E60"/>
    <mergeCell ref="A45:A47"/>
    <mergeCell ref="D58:D60"/>
    <mergeCell ref="B72:B74"/>
    <mergeCell ref="A72:A74"/>
    <mergeCell ref="E97:E99"/>
    <mergeCell ref="D97:D99"/>
    <mergeCell ref="C97:C99"/>
    <mergeCell ref="E72:E74"/>
    <mergeCell ref="D72:D74"/>
    <mergeCell ref="C72:C74"/>
    <mergeCell ref="B97:B99"/>
    <mergeCell ref="B128:B130"/>
    <mergeCell ref="A128:A130"/>
    <mergeCell ref="E133:E134"/>
    <mergeCell ref="D133:D134"/>
    <mergeCell ref="C133:C134"/>
    <mergeCell ref="B133:B134"/>
    <mergeCell ref="E116:E124"/>
    <mergeCell ref="A113:A115"/>
    <mergeCell ref="A100:A102"/>
    <mergeCell ref="E113:E115"/>
    <mergeCell ref="D113:D115"/>
    <mergeCell ref="C113:C115"/>
    <mergeCell ref="A133:A134"/>
    <mergeCell ref="E128:E130"/>
    <mergeCell ref="D128:D130"/>
    <mergeCell ref="C128:C130"/>
    <mergeCell ref="D116:D124"/>
    <mergeCell ref="C116:C124"/>
    <mergeCell ref="B116:B124"/>
    <mergeCell ref="A116:A124"/>
    <mergeCell ref="B113:B115"/>
    <mergeCell ref="E100:E102"/>
    <mergeCell ref="D100:D102"/>
    <mergeCell ref="C100:C102"/>
    <mergeCell ref="A148:A150"/>
    <mergeCell ref="E144:E146"/>
    <mergeCell ref="D144:D146"/>
    <mergeCell ref="C144:C146"/>
    <mergeCell ref="B144:B146"/>
    <mergeCell ref="A144:A146"/>
    <mergeCell ref="E148:E150"/>
    <mergeCell ref="D148:D150"/>
    <mergeCell ref="C148:C150"/>
    <mergeCell ref="B148:B150"/>
    <mergeCell ref="E160:E162"/>
    <mergeCell ref="D160:D162"/>
    <mergeCell ref="C160:C162"/>
    <mergeCell ref="B160:B162"/>
    <mergeCell ref="A152:A156"/>
    <mergeCell ref="E157:E159"/>
    <mergeCell ref="D157:D159"/>
    <mergeCell ref="C157:C159"/>
    <mergeCell ref="B157:B159"/>
    <mergeCell ref="A157:A159"/>
    <mergeCell ref="A160:A162"/>
    <mergeCell ref="E152:E156"/>
    <mergeCell ref="D152:D156"/>
    <mergeCell ref="C152:C156"/>
    <mergeCell ref="B152:B156"/>
    <mergeCell ref="A166:A168"/>
    <mergeCell ref="B166:B168"/>
    <mergeCell ref="A173:A175"/>
    <mergeCell ref="B173:B175"/>
    <mergeCell ref="C173:C175"/>
    <mergeCell ref="E163:E165"/>
    <mergeCell ref="D163:D165"/>
    <mergeCell ref="C163:C165"/>
    <mergeCell ref="B163:B165"/>
    <mergeCell ref="A163:A165"/>
    <mergeCell ref="C166:C168"/>
    <mergeCell ref="D166:D168"/>
    <mergeCell ref="E166:E168"/>
    <mergeCell ref="E177:E181"/>
    <mergeCell ref="D177:D181"/>
    <mergeCell ref="C177:C181"/>
    <mergeCell ref="E173:E175"/>
    <mergeCell ref="E170:E172"/>
    <mergeCell ref="A170:A172"/>
    <mergeCell ref="A177:A181"/>
    <mergeCell ref="E188:E190"/>
    <mergeCell ref="D188:D190"/>
    <mergeCell ref="C188:C190"/>
    <mergeCell ref="B188:B190"/>
    <mergeCell ref="A188:A190"/>
    <mergeCell ref="E197:E199"/>
    <mergeCell ref="D197:D199"/>
    <mergeCell ref="C197:C199"/>
    <mergeCell ref="D170:D172"/>
    <mergeCell ref="C170:C172"/>
    <mergeCell ref="B177:B181"/>
    <mergeCell ref="B170:B172"/>
    <mergeCell ref="D173:D175"/>
    <mergeCell ref="A192:A193"/>
    <mergeCell ref="D185:D187"/>
    <mergeCell ref="A185:A187"/>
    <mergeCell ref="B185:B187"/>
    <mergeCell ref="C185:C187"/>
    <mergeCell ref="E185:E187"/>
    <mergeCell ref="E192:E193"/>
    <mergeCell ref="E182:E184"/>
    <mergeCell ref="D182:D184"/>
    <mergeCell ref="B197:B199"/>
    <mergeCell ref="A197:A199"/>
    <mergeCell ref="C182:C184"/>
    <mergeCell ref="B182:B184"/>
    <mergeCell ref="A182:A184"/>
    <mergeCell ref="D192:D193"/>
    <mergeCell ref="C192:C193"/>
    <mergeCell ref="B192:B193"/>
    <mergeCell ref="D217:D219"/>
    <mergeCell ref="C217:C219"/>
    <mergeCell ref="A225:A227"/>
    <mergeCell ref="C225:C227"/>
    <mergeCell ref="B225:B227"/>
    <mergeCell ref="A220:A222"/>
    <mergeCell ref="B220:B222"/>
    <mergeCell ref="B217:B219"/>
    <mergeCell ref="A217:A219"/>
    <mergeCell ref="C207:C209"/>
    <mergeCell ref="A210:A211"/>
    <mergeCell ref="B210:B211"/>
    <mergeCell ref="C210:C211"/>
    <mergeCell ref="B207:B209"/>
    <mergeCell ref="A207:A209"/>
    <mergeCell ref="A214:A216"/>
    <mergeCell ref="B214:B216"/>
    <mergeCell ref="B212:B213"/>
    <mergeCell ref="A212:A213"/>
    <mergeCell ref="D210:D211"/>
    <mergeCell ref="C220:C222"/>
    <mergeCell ref="D220:D222"/>
    <mergeCell ref="E207:E209"/>
    <mergeCell ref="D207:D209"/>
    <mergeCell ref="E210:E211"/>
    <mergeCell ref="C214:C216"/>
    <mergeCell ref="D214:D216"/>
    <mergeCell ref="E214:E216"/>
    <mergeCell ref="A235:A237"/>
    <mergeCell ref="A232:A234"/>
    <mergeCell ref="E241:E244"/>
    <mergeCell ref="C232:C234"/>
    <mergeCell ref="C228:C230"/>
    <mergeCell ref="A228:A230"/>
    <mergeCell ref="B228:B230"/>
    <mergeCell ref="B232:B234"/>
    <mergeCell ref="E232:E234"/>
    <mergeCell ref="E235:E237"/>
    <mergeCell ref="D235:D237"/>
    <mergeCell ref="E228:E230"/>
    <mergeCell ref="D228:D230"/>
    <mergeCell ref="C235:C237"/>
    <mergeCell ref="B235:B237"/>
    <mergeCell ref="D232:D234"/>
    <mergeCell ref="E225:E227"/>
    <mergeCell ref="D225:D227"/>
    <mergeCell ref="B250:B253"/>
    <mergeCell ref="A241:A244"/>
    <mergeCell ref="B241:B244"/>
    <mergeCell ref="C241:C244"/>
    <mergeCell ref="E220:E222"/>
    <mergeCell ref="E217:E219"/>
    <mergeCell ref="E212:E213"/>
    <mergeCell ref="D212:D213"/>
    <mergeCell ref="C212:C213"/>
    <mergeCell ref="E238:E240"/>
    <mergeCell ref="D238:D240"/>
    <mergeCell ref="D246:D247"/>
    <mergeCell ref="C246:C247"/>
    <mergeCell ref="C238:C240"/>
    <mergeCell ref="B238:B240"/>
    <mergeCell ref="A238:A240"/>
    <mergeCell ref="B258:B261"/>
    <mergeCell ref="A258:A261"/>
    <mergeCell ref="E278:E284"/>
    <mergeCell ref="E267:E269"/>
    <mergeCell ref="E270:E272"/>
    <mergeCell ref="E275:E277"/>
    <mergeCell ref="B246:B247"/>
    <mergeCell ref="D241:D244"/>
    <mergeCell ref="E246:E247"/>
    <mergeCell ref="A254:A257"/>
    <mergeCell ref="D254:D257"/>
    <mergeCell ref="A246:A247"/>
    <mergeCell ref="E258:E261"/>
    <mergeCell ref="D258:D261"/>
    <mergeCell ref="E250:E253"/>
    <mergeCell ref="D250:D253"/>
    <mergeCell ref="C258:C261"/>
    <mergeCell ref="C278:C284"/>
    <mergeCell ref="C250:C253"/>
    <mergeCell ref="E262:E264"/>
    <mergeCell ref="E254:E257"/>
    <mergeCell ref="C254:C257"/>
    <mergeCell ref="A250:A253"/>
    <mergeCell ref="B254:B257"/>
    <mergeCell ref="B285:B287"/>
    <mergeCell ref="B278:B284"/>
    <mergeCell ref="A262:A264"/>
    <mergeCell ref="B270:B272"/>
    <mergeCell ref="A270:A272"/>
    <mergeCell ref="B267:B269"/>
    <mergeCell ref="A267:A269"/>
    <mergeCell ref="A285:A287"/>
    <mergeCell ref="D262:D264"/>
    <mergeCell ref="C262:C264"/>
    <mergeCell ref="B262:B264"/>
    <mergeCell ref="D267:D269"/>
    <mergeCell ref="C267:C269"/>
    <mergeCell ref="D270:D272"/>
    <mergeCell ref="C270:C272"/>
    <mergeCell ref="A275:A277"/>
    <mergeCell ref="B275:B277"/>
    <mergeCell ref="C275:C277"/>
    <mergeCell ref="D275:D277"/>
    <mergeCell ref="A278:A284"/>
    <mergeCell ref="D278:D284"/>
    <mergeCell ref="D300:D302"/>
    <mergeCell ref="E300:E302"/>
    <mergeCell ref="E303:E313"/>
    <mergeCell ref="E295:E297"/>
    <mergeCell ref="D295:D297"/>
    <mergeCell ref="A291:A293"/>
    <mergeCell ref="E291:E293"/>
    <mergeCell ref="A300:A302"/>
    <mergeCell ref="B300:B302"/>
    <mergeCell ref="C300:C302"/>
    <mergeCell ref="C295:C297"/>
    <mergeCell ref="B295:B297"/>
    <mergeCell ref="A295:A297"/>
    <mergeCell ref="D291:D293"/>
    <mergeCell ref="C291:C293"/>
    <mergeCell ref="B291:B293"/>
    <mergeCell ref="E288:E290"/>
    <mergeCell ref="D288:D290"/>
    <mergeCell ref="C288:C290"/>
    <mergeCell ref="B288:B290"/>
    <mergeCell ref="A288:A290"/>
    <mergeCell ref="E285:E287"/>
    <mergeCell ref="D285:D287"/>
    <mergeCell ref="C285:C287"/>
    <mergeCell ref="A326:A328"/>
    <mergeCell ref="E326:E328"/>
    <mergeCell ref="D326:D328"/>
    <mergeCell ref="C326:C328"/>
    <mergeCell ref="A314:A316"/>
    <mergeCell ref="A320:A322"/>
    <mergeCell ref="E317:E319"/>
    <mergeCell ref="D317:D319"/>
    <mergeCell ref="C317:C319"/>
    <mergeCell ref="D303:D313"/>
    <mergeCell ref="C303:C313"/>
    <mergeCell ref="B303:B313"/>
    <mergeCell ref="A303:A313"/>
    <mergeCell ref="B314:B316"/>
    <mergeCell ref="E314:E316"/>
    <mergeCell ref="D314:D316"/>
    <mergeCell ref="C314:C316"/>
    <mergeCell ref="A341:A343"/>
    <mergeCell ref="B341:B343"/>
    <mergeCell ref="C329:C331"/>
    <mergeCell ref="B317:B319"/>
    <mergeCell ref="A317:A319"/>
    <mergeCell ref="E320:E322"/>
    <mergeCell ref="D320:D322"/>
    <mergeCell ref="C320:C322"/>
    <mergeCell ref="B320:B322"/>
    <mergeCell ref="B326:B328"/>
    <mergeCell ref="D329:D331"/>
    <mergeCell ref="E329:E331"/>
    <mergeCell ref="B332:B334"/>
    <mergeCell ref="A332:A334"/>
    <mergeCell ref="A329:A331"/>
    <mergeCell ref="B329:B331"/>
    <mergeCell ref="E335:E337"/>
    <mergeCell ref="E332:E334"/>
    <mergeCell ref="D332:D334"/>
    <mergeCell ref="C332:C334"/>
    <mergeCell ref="A335:A337"/>
    <mergeCell ref="A338:A340"/>
    <mergeCell ref="B335:B337"/>
    <mergeCell ref="C335:C337"/>
    <mergeCell ref="D335:D337"/>
    <mergeCell ref="E338:E340"/>
    <mergeCell ref="E355:E357"/>
    <mergeCell ref="D355:D357"/>
    <mergeCell ref="C355:C357"/>
    <mergeCell ref="B355:B357"/>
    <mergeCell ref="A355:A357"/>
    <mergeCell ref="D341:D343"/>
    <mergeCell ref="E341:E343"/>
    <mergeCell ref="A347:A349"/>
    <mergeCell ref="C350:C353"/>
    <mergeCell ref="D350:D353"/>
    <mergeCell ref="D338:D340"/>
    <mergeCell ref="D347:D349"/>
    <mergeCell ref="C347:C349"/>
    <mergeCell ref="C338:C340"/>
    <mergeCell ref="C341:C343"/>
    <mergeCell ref="B338:B340"/>
    <mergeCell ref="B347:B349"/>
    <mergeCell ref="C344:C346"/>
    <mergeCell ref="B344:B346"/>
    <mergeCell ref="E350:E353"/>
    <mergeCell ref="E347:E349"/>
    <mergeCell ref="A350:A353"/>
    <mergeCell ref="B350:B353"/>
    <mergeCell ref="E344:E346"/>
    <mergeCell ref="D344:D346"/>
    <mergeCell ref="A344:A346"/>
    <mergeCell ref="E358:E360"/>
    <mergeCell ref="D358:D360"/>
    <mergeCell ref="C358:C360"/>
    <mergeCell ref="B358:B360"/>
    <mergeCell ref="A358:A360"/>
    <mergeCell ref="B364:B371"/>
    <mergeCell ref="A364:A371"/>
    <mergeCell ref="A361:A363"/>
    <mergeCell ref="A388:A390"/>
    <mergeCell ref="E384:E386"/>
    <mergeCell ref="D384:D386"/>
    <mergeCell ref="C384:C386"/>
    <mergeCell ref="B384:B386"/>
    <mergeCell ref="A384:A386"/>
    <mergeCell ref="B361:B363"/>
    <mergeCell ref="E376:E383"/>
    <mergeCell ref="E388:E390"/>
    <mergeCell ref="D388:D390"/>
    <mergeCell ref="C388:C390"/>
    <mergeCell ref="B388:B390"/>
    <mergeCell ref="D364:D371"/>
    <mergeCell ref="C364:C371"/>
    <mergeCell ref="C361:C363"/>
    <mergeCell ref="D361:D363"/>
    <mergeCell ref="E364:E371"/>
    <mergeCell ref="A417:A418"/>
    <mergeCell ref="B417:B418"/>
    <mergeCell ref="C417:C418"/>
    <mergeCell ref="D417:D418"/>
    <mergeCell ref="E417:E418"/>
    <mergeCell ref="D376:D383"/>
    <mergeCell ref="C376:C383"/>
    <mergeCell ref="B376:B383"/>
    <mergeCell ref="A376:A383"/>
    <mergeCell ref="B430:B432"/>
    <mergeCell ref="A430:A432"/>
    <mergeCell ref="E434:E436"/>
    <mergeCell ref="D434:D436"/>
    <mergeCell ref="B434:B436"/>
    <mergeCell ref="A434:A436"/>
    <mergeCell ref="B427:B429"/>
    <mergeCell ref="E361:E363"/>
    <mergeCell ref="A427:A429"/>
    <mergeCell ref="E402:E410"/>
    <mergeCell ref="E413:E415"/>
    <mergeCell ref="D413:D415"/>
    <mergeCell ref="C413:C415"/>
    <mergeCell ref="A402:A410"/>
    <mergeCell ref="B402:B410"/>
    <mergeCell ref="C402:C410"/>
    <mergeCell ref="D402:D410"/>
    <mergeCell ref="B413:B415"/>
    <mergeCell ref="A413:A415"/>
    <mergeCell ref="E423:E425"/>
    <mergeCell ref="D423:D425"/>
    <mergeCell ref="C423:C425"/>
    <mergeCell ref="B423:B425"/>
    <mergeCell ref="A423:A425"/>
    <mergeCell ref="E437:E439"/>
    <mergeCell ref="D437:D439"/>
    <mergeCell ref="C437:C439"/>
    <mergeCell ref="E427:E429"/>
    <mergeCell ref="E441:E443"/>
    <mergeCell ref="D441:D443"/>
    <mergeCell ref="C441:C443"/>
    <mergeCell ref="D427:D429"/>
    <mergeCell ref="C427:C429"/>
    <mergeCell ref="C434:C436"/>
    <mergeCell ref="E430:E432"/>
    <mergeCell ref="D430:D432"/>
    <mergeCell ref="C430:C432"/>
    <mergeCell ref="C449:C451"/>
    <mergeCell ref="B449:B451"/>
    <mergeCell ref="A455:A457"/>
    <mergeCell ref="A452:A454"/>
    <mergeCell ref="A449:A451"/>
    <mergeCell ref="B437:B439"/>
    <mergeCell ref="A437:A439"/>
    <mergeCell ref="D452:D454"/>
    <mergeCell ref="C452:C454"/>
    <mergeCell ref="B452:B454"/>
    <mergeCell ref="D449:D451"/>
    <mergeCell ref="B441:B443"/>
    <mergeCell ref="A441:A443"/>
    <mergeCell ref="D455:D457"/>
    <mergeCell ref="C455:C457"/>
    <mergeCell ref="B455:B457"/>
    <mergeCell ref="D459:D461"/>
    <mergeCell ref="C459:C461"/>
    <mergeCell ref="B459:B461"/>
    <mergeCell ref="A466:A468"/>
    <mergeCell ref="A462:A464"/>
    <mergeCell ref="A459:A461"/>
    <mergeCell ref="D462:D464"/>
    <mergeCell ref="C462:C464"/>
    <mergeCell ref="B462:B464"/>
    <mergeCell ref="D466:D468"/>
    <mergeCell ref="C466:C468"/>
    <mergeCell ref="B466:B468"/>
    <mergeCell ref="A470:A472"/>
    <mergeCell ref="E479:E481"/>
    <mergeCell ref="D479:D481"/>
    <mergeCell ref="C479:C481"/>
    <mergeCell ref="B479:B481"/>
    <mergeCell ref="A479:A481"/>
    <mergeCell ref="E470:E472"/>
    <mergeCell ref="D470:D472"/>
    <mergeCell ref="C470:C472"/>
    <mergeCell ref="B470:B472"/>
    <mergeCell ref="A476:A478"/>
    <mergeCell ref="E473:E475"/>
    <mergeCell ref="D473:D475"/>
    <mergeCell ref="C473:C475"/>
    <mergeCell ref="B473:B475"/>
    <mergeCell ref="A473:A475"/>
    <mergeCell ref="E476:E478"/>
    <mergeCell ref="D476:D478"/>
    <mergeCell ref="C476:C478"/>
    <mergeCell ref="B476:B478"/>
    <mergeCell ref="A502:A503"/>
    <mergeCell ref="E499:E501"/>
    <mergeCell ref="D499:D501"/>
    <mergeCell ref="C499:C501"/>
    <mergeCell ref="B499:B501"/>
    <mergeCell ref="A499:A501"/>
    <mergeCell ref="E502:E503"/>
    <mergeCell ref="D502:D503"/>
    <mergeCell ref="C502:C503"/>
    <mergeCell ref="B502:B503"/>
    <mergeCell ref="A496:A498"/>
    <mergeCell ref="E493:E495"/>
    <mergeCell ref="D493:D495"/>
    <mergeCell ref="C493:C495"/>
    <mergeCell ref="B493:B495"/>
    <mergeCell ref="A493:A495"/>
    <mergeCell ref="E496:E498"/>
    <mergeCell ref="D496:D498"/>
    <mergeCell ref="C496:C498"/>
    <mergeCell ref="B496:B498"/>
    <mergeCell ref="A488:A489"/>
    <mergeCell ref="E486:E487"/>
    <mergeCell ref="D486:D487"/>
    <mergeCell ref="C486:C487"/>
    <mergeCell ref="B486:B487"/>
    <mergeCell ref="A486:A487"/>
    <mergeCell ref="E488:E489"/>
    <mergeCell ref="D488:D489"/>
    <mergeCell ref="C488:C489"/>
    <mergeCell ref="B488:B489"/>
    <mergeCell ref="N50:N52"/>
    <mergeCell ref="N48:N49"/>
    <mergeCell ref="N45:N47"/>
    <mergeCell ref="N42:N44"/>
    <mergeCell ref="N39:N41"/>
    <mergeCell ref="N37:N38"/>
    <mergeCell ref="N34:N36"/>
    <mergeCell ref="N26:N27"/>
    <mergeCell ref="N22:N23"/>
    <mergeCell ref="N28:N32"/>
    <mergeCell ref="N53:N55"/>
    <mergeCell ref="O72:O74"/>
    <mergeCell ref="O64:O71"/>
    <mergeCell ref="O61:O63"/>
    <mergeCell ref="O58:O60"/>
    <mergeCell ref="O53:O55"/>
    <mergeCell ref="N72:N74"/>
    <mergeCell ref="N64:N71"/>
    <mergeCell ref="N61:N63"/>
    <mergeCell ref="N58:N60"/>
    <mergeCell ref="N152:N156"/>
    <mergeCell ref="N148:N150"/>
    <mergeCell ref="N144:N146"/>
    <mergeCell ref="N133:N134"/>
    <mergeCell ref="N128:N130"/>
    <mergeCell ref="N116:N124"/>
    <mergeCell ref="N113:N115"/>
    <mergeCell ref="N100:N102"/>
    <mergeCell ref="N97:N99"/>
    <mergeCell ref="N197:N199"/>
    <mergeCell ref="N157:N159"/>
    <mergeCell ref="N160:N162"/>
    <mergeCell ref="N163:N165"/>
    <mergeCell ref="N166:N168"/>
    <mergeCell ref="N170:N172"/>
    <mergeCell ref="N173:N175"/>
    <mergeCell ref="N177:N181"/>
    <mergeCell ref="N192:N193"/>
    <mergeCell ref="N188:N190"/>
    <mergeCell ref="N185:N187"/>
    <mergeCell ref="N182:N184"/>
    <mergeCell ref="N270:N272"/>
    <mergeCell ref="N267:N269"/>
    <mergeCell ref="N262:N264"/>
    <mergeCell ref="N258:N261"/>
    <mergeCell ref="N207:N209"/>
    <mergeCell ref="N228:N230"/>
    <mergeCell ref="N225:N227"/>
    <mergeCell ref="N254:N257"/>
    <mergeCell ref="N250:N253"/>
    <mergeCell ref="N246:N247"/>
    <mergeCell ref="N241:N244"/>
    <mergeCell ref="N238:N240"/>
    <mergeCell ref="N235:N237"/>
    <mergeCell ref="N232:N234"/>
    <mergeCell ref="N214:N216"/>
    <mergeCell ref="N220:N222"/>
    <mergeCell ref="N217:N219"/>
    <mergeCell ref="N212:N213"/>
    <mergeCell ref="N210:N211"/>
    <mergeCell ref="N275:N277"/>
    <mergeCell ref="N278:N284"/>
    <mergeCell ref="N303:N313"/>
    <mergeCell ref="N300:N302"/>
    <mergeCell ref="N295:N297"/>
    <mergeCell ref="N291:N293"/>
    <mergeCell ref="N449:N451"/>
    <mergeCell ref="N441:N443"/>
    <mergeCell ref="N437:N439"/>
    <mergeCell ref="N434:N436"/>
    <mergeCell ref="N430:N432"/>
    <mergeCell ref="N427:N429"/>
    <mergeCell ref="N423:N425"/>
    <mergeCell ref="N417:N418"/>
    <mergeCell ref="N326:N328"/>
    <mergeCell ref="N320:N322"/>
    <mergeCell ref="N317:N319"/>
    <mergeCell ref="N314:N316"/>
    <mergeCell ref="N288:N290"/>
    <mergeCell ref="N285:N287"/>
    <mergeCell ref="N338:N340"/>
    <mergeCell ref="N335:N337"/>
    <mergeCell ref="N332:N334"/>
    <mergeCell ref="N329:N331"/>
    <mergeCell ref="E449:E451"/>
    <mergeCell ref="N476:N478"/>
    <mergeCell ref="N473:N475"/>
    <mergeCell ref="N470:N472"/>
    <mergeCell ref="N466:N468"/>
    <mergeCell ref="N462:N464"/>
    <mergeCell ref="N459:N461"/>
    <mergeCell ref="N455:N457"/>
    <mergeCell ref="N452:N454"/>
    <mergeCell ref="E459:E461"/>
    <mergeCell ref="E455:E457"/>
    <mergeCell ref="E466:E468"/>
    <mergeCell ref="N488:N489"/>
    <mergeCell ref="N486:N487"/>
    <mergeCell ref="N479:N481"/>
    <mergeCell ref="E462:E464"/>
    <mergeCell ref="E452:E454"/>
    <mergeCell ref="O50:O52"/>
    <mergeCell ref="O97:O99"/>
    <mergeCell ref="N502:N503"/>
    <mergeCell ref="N499:N501"/>
    <mergeCell ref="N496:N498"/>
    <mergeCell ref="N493:N495"/>
    <mergeCell ref="N376:N383"/>
    <mergeCell ref="N388:N390"/>
    <mergeCell ref="N384:N386"/>
    <mergeCell ref="N413:N415"/>
    <mergeCell ref="N402:N410"/>
    <mergeCell ref="N350:N353"/>
    <mergeCell ref="N347:N349"/>
    <mergeCell ref="N344:N346"/>
    <mergeCell ref="N341:N343"/>
    <mergeCell ref="N364:N371"/>
    <mergeCell ref="N361:N363"/>
    <mergeCell ref="N358:N360"/>
    <mergeCell ref="N355:N357"/>
    <mergeCell ref="O34:O36"/>
    <mergeCell ref="O100:O102"/>
    <mergeCell ref="O128:O130"/>
    <mergeCell ref="O116:O124"/>
    <mergeCell ref="O37:O38"/>
    <mergeCell ref="O170:O172"/>
    <mergeCell ref="O166:O168"/>
    <mergeCell ref="O163:O165"/>
    <mergeCell ref="O45:O47"/>
    <mergeCell ref="O42:O44"/>
    <mergeCell ref="O39:O41"/>
    <mergeCell ref="O185:O187"/>
    <mergeCell ref="O182:O184"/>
    <mergeCell ref="O177:O181"/>
    <mergeCell ref="O173:O175"/>
    <mergeCell ref="O48:O49"/>
    <mergeCell ref="O133:O134"/>
    <mergeCell ref="O160:O162"/>
    <mergeCell ref="O157:O159"/>
    <mergeCell ref="O113:O115"/>
    <mergeCell ref="O152:O156"/>
    <mergeCell ref="O148:O150"/>
    <mergeCell ref="O144:O146"/>
    <mergeCell ref="O228:O230"/>
    <mergeCell ref="O235:O237"/>
    <mergeCell ref="O232:O234"/>
    <mergeCell ref="O207:O209"/>
    <mergeCell ref="O197:O199"/>
    <mergeCell ref="O217:O219"/>
    <mergeCell ref="O214:O216"/>
    <mergeCell ref="O212:O213"/>
    <mergeCell ref="O210:O211"/>
    <mergeCell ref="O220:O222"/>
    <mergeCell ref="O225:O227"/>
    <mergeCell ref="O502:O503"/>
    <mergeCell ref="O499:O501"/>
    <mergeCell ref="O496:O498"/>
    <mergeCell ref="O493:O495"/>
    <mergeCell ref="O488:O489"/>
    <mergeCell ref="O486:O487"/>
    <mergeCell ref="O455:O457"/>
    <mergeCell ref="O452:O454"/>
    <mergeCell ref="O430:O432"/>
    <mergeCell ref="O470:O472"/>
    <mergeCell ref="O466:O468"/>
    <mergeCell ref="O459:O461"/>
    <mergeCell ref="O462:O464"/>
    <mergeCell ref="O449:O451"/>
    <mergeCell ref="O441:O443"/>
    <mergeCell ref="O437:O439"/>
    <mergeCell ref="O434:O436"/>
    <mergeCell ref="O388:O390"/>
    <mergeCell ref="O384:O386"/>
    <mergeCell ref="O376:O383"/>
    <mergeCell ref="O364:O371"/>
    <mergeCell ref="O361:O363"/>
    <mergeCell ref="O358:O360"/>
    <mergeCell ref="O288:O290"/>
    <mergeCell ref="O285:O287"/>
    <mergeCell ref="O317:O319"/>
    <mergeCell ref="O314:O316"/>
    <mergeCell ref="O303:O313"/>
    <mergeCell ref="O270:O272"/>
    <mergeCell ref="O355:O357"/>
    <mergeCell ref="O341:O343"/>
    <mergeCell ref="O338:O340"/>
    <mergeCell ref="O262:O264"/>
    <mergeCell ref="O258:O261"/>
    <mergeCell ref="O300:O302"/>
    <mergeCell ref="O295:O297"/>
    <mergeCell ref="O291:O293"/>
    <mergeCell ref="O267:O269"/>
    <mergeCell ref="O278:O284"/>
    <mergeCell ref="O275:O277"/>
    <mergeCell ref="L163:M165"/>
    <mergeCell ref="O479:O481"/>
    <mergeCell ref="O476:O478"/>
    <mergeCell ref="O473:O475"/>
    <mergeCell ref="O427:O429"/>
    <mergeCell ref="O320:O322"/>
    <mergeCell ref="O347:O349"/>
    <mergeCell ref="O344:O346"/>
    <mergeCell ref="O413:O415"/>
    <mergeCell ref="O402:O410"/>
    <mergeCell ref="O423:O425"/>
    <mergeCell ref="O329:O331"/>
    <mergeCell ref="O326:O328"/>
    <mergeCell ref="O350:O353"/>
    <mergeCell ref="O417:O418"/>
    <mergeCell ref="O335:O337"/>
    <mergeCell ref="O332:O334"/>
    <mergeCell ref="O192:O193"/>
    <mergeCell ref="O188:O190"/>
    <mergeCell ref="O254:O257"/>
    <mergeCell ref="O250:O253"/>
    <mergeCell ref="O246:O247"/>
    <mergeCell ref="O241:O244"/>
    <mergeCell ref="O238:O240"/>
    <mergeCell ref="F516:G516"/>
    <mergeCell ref="H516:I516"/>
    <mergeCell ref="F517:G517"/>
    <mergeCell ref="H517:I517"/>
    <mergeCell ref="F518:G518"/>
    <mergeCell ref="H518:I518"/>
    <mergeCell ref="F519:G519"/>
    <mergeCell ref="H519:I519"/>
    <mergeCell ref="F510:G510"/>
    <mergeCell ref="H510:I510"/>
    <mergeCell ref="F511:G511"/>
    <mergeCell ref="F512:G512"/>
    <mergeCell ref="F513:G513"/>
    <mergeCell ref="F514:G514"/>
    <mergeCell ref="H511:I511"/>
    <mergeCell ref="H512:I512"/>
    <mergeCell ref="H513:I513"/>
    <mergeCell ref="H514:I514"/>
    <mergeCell ref="F515:G515"/>
    <mergeCell ref="H515:I515"/>
  </mergeCells>
  <phoneticPr fontId="2" type="noConversion"/>
  <printOptions horizontalCentered="1"/>
  <pageMargins left="0.196850393700787" right="0.196850393700787" top="0.61" bottom="0.38" header="0.23622047244094499" footer="0.196850393700787"/>
  <pageSetup paperSize="9" scale="70" orientation="landscape" r:id="rId1"/>
  <headerFooter alignWithMargins="0">
    <oddFooter>&amp;RPage &amp;P of &amp;N</oddFooter>
  </headerFooter>
  <rowBreaks count="20" manualBreakCount="20">
    <brk id="32" max="15" man="1"/>
    <brk id="57" max="15" man="1"/>
    <brk id="82" max="15" man="1"/>
    <brk id="106" max="15" man="1"/>
    <brk id="130" max="15" man="1"/>
    <brk id="151" max="15" man="1"/>
    <brk id="176" max="15" man="1"/>
    <brk id="200" max="15" man="1"/>
    <brk id="227" max="15" man="1"/>
    <brk id="253" max="15" man="1"/>
    <brk id="277" max="15" man="1"/>
    <brk id="302" max="15" man="1"/>
    <brk id="328" max="15" man="1"/>
    <brk id="354" max="15" man="1"/>
    <brk id="375" max="15" man="1"/>
    <brk id="399" max="15" man="1"/>
    <brk id="421" max="15" man="1"/>
    <brk id="445" max="15" man="1"/>
    <brk id="469" max="15" man="1"/>
    <brk id="49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B439"/>
  <sheetViews>
    <sheetView tabSelected="1" view="pageBreakPreview" zoomScale="80" zoomScaleNormal="75" zoomScaleSheetLayoutView="80" zoomScalePageLayoutView="75" workbookViewId="0">
      <selection activeCell="A12" sqref="A12:A14"/>
    </sheetView>
  </sheetViews>
  <sheetFormatPr defaultRowHeight="12.75"/>
  <cols>
    <col min="1" max="1" width="5.7109375" style="5" customWidth="1"/>
    <col min="2" max="2" width="15.7109375" style="5" customWidth="1"/>
    <col min="3" max="3" width="14.42578125" style="3" customWidth="1"/>
    <col min="4" max="4" width="22.140625" style="3" customWidth="1"/>
    <col min="5" max="5" width="17.7109375" style="4" customWidth="1"/>
    <col min="6" max="6" width="8.7109375" style="4" customWidth="1"/>
    <col min="7" max="7" width="8.7109375" style="15" customWidth="1"/>
    <col min="8" max="9" width="10.7109375" style="4" customWidth="1"/>
    <col min="10" max="11" width="10.7109375" style="15" customWidth="1"/>
    <col min="12" max="15" width="10.7109375" style="4" customWidth="1"/>
    <col min="16" max="16" width="14.42578125" style="7" customWidth="1"/>
    <col min="17" max="16384" width="9.140625" style="7"/>
  </cols>
  <sheetData>
    <row r="1" spans="1:54" s="4" customFormat="1" ht="39" customHeight="1">
      <c r="A1" s="362" t="s">
        <v>25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R1" s="15"/>
      <c r="S1" s="15"/>
      <c r="T1" s="15"/>
      <c r="U1" s="15"/>
      <c r="V1" s="15"/>
    </row>
    <row r="2" spans="1:54" ht="15" customHeight="1">
      <c r="A2" s="363" t="s">
        <v>26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R2" s="16"/>
      <c r="S2" s="16"/>
      <c r="T2" s="16"/>
      <c r="U2" s="16"/>
      <c r="V2" s="16"/>
      <c r="X2" s="16"/>
      <c r="Y2" s="16"/>
      <c r="Z2" s="16"/>
      <c r="AA2" s="16"/>
      <c r="AF2" s="29" t="s">
        <v>492</v>
      </c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</row>
    <row r="3" spans="1:54" ht="22.5" customHeight="1">
      <c r="A3" s="394" t="s">
        <v>547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R3" s="16"/>
      <c r="S3" s="16"/>
      <c r="X3" s="16"/>
      <c r="Y3" s="28"/>
      <c r="Z3" s="28"/>
      <c r="AA3" s="28"/>
      <c r="AB3" s="28"/>
      <c r="AC3" s="28"/>
      <c r="AD3" s="28"/>
      <c r="AE3" s="28"/>
      <c r="AF3" s="114">
        <v>2</v>
      </c>
      <c r="AG3" s="114">
        <v>4</v>
      </c>
      <c r="AH3" s="114">
        <v>6</v>
      </c>
      <c r="AI3" s="114">
        <v>8</v>
      </c>
      <c r="AJ3" s="114">
        <v>10</v>
      </c>
      <c r="AK3" s="114">
        <v>12</v>
      </c>
      <c r="AL3" s="114">
        <v>14</v>
      </c>
      <c r="AM3" s="114">
        <v>16</v>
      </c>
      <c r="AN3" s="114">
        <v>18</v>
      </c>
      <c r="AO3" s="114">
        <v>20</v>
      </c>
      <c r="AP3" s="114">
        <v>22</v>
      </c>
      <c r="AQ3" s="114">
        <v>24</v>
      </c>
      <c r="AR3" s="114">
        <v>26</v>
      </c>
      <c r="AS3" s="114">
        <v>28</v>
      </c>
      <c r="AT3" s="114">
        <v>30</v>
      </c>
      <c r="AU3" s="114">
        <v>32</v>
      </c>
      <c r="AV3" s="114">
        <v>34</v>
      </c>
      <c r="AW3" s="114">
        <v>36</v>
      </c>
      <c r="AX3" s="114">
        <v>38</v>
      </c>
      <c r="AY3" s="114">
        <v>40</v>
      </c>
      <c r="AZ3" s="114">
        <v>45</v>
      </c>
      <c r="BA3" s="114">
        <v>50</v>
      </c>
      <c r="BB3" s="114">
        <v>150</v>
      </c>
    </row>
    <row r="4" spans="1:54" ht="22.5" customHeight="1">
      <c r="A4" s="313" t="s">
        <v>548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R4" s="16"/>
      <c r="S4" s="16"/>
      <c r="X4" s="16"/>
      <c r="Y4" s="28"/>
      <c r="Z4" s="28"/>
      <c r="AA4" s="28"/>
      <c r="AB4" s="28"/>
      <c r="AC4" s="28"/>
      <c r="AD4" s="28"/>
      <c r="AE4" s="28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</row>
    <row r="5" spans="1:54" ht="13.5" thickBot="1">
      <c r="A5" s="8"/>
      <c r="B5" s="8"/>
      <c r="C5" s="9"/>
      <c r="D5" s="9"/>
      <c r="E5" s="6"/>
      <c r="F5" s="10"/>
      <c r="G5" s="10"/>
      <c r="H5" s="10"/>
      <c r="I5" s="10"/>
      <c r="J5" s="10"/>
      <c r="K5" s="10"/>
      <c r="L5" s="6"/>
      <c r="M5" s="6"/>
      <c r="N5" s="6"/>
      <c r="O5" s="6"/>
      <c r="R5" s="16"/>
      <c r="S5" s="16"/>
      <c r="X5" s="16"/>
      <c r="Y5" s="28"/>
      <c r="Z5" s="28"/>
      <c r="AA5" s="28"/>
      <c r="AB5" s="28"/>
      <c r="AC5" s="193"/>
      <c r="AD5" s="194"/>
      <c r="AE5" s="28"/>
      <c r="AF5" s="115">
        <v>1</v>
      </c>
      <c r="AG5" s="115">
        <v>0.94499999999999995</v>
      </c>
      <c r="AH5" s="115">
        <v>0.93</v>
      </c>
      <c r="AI5" s="115">
        <v>0.92800000000000005</v>
      </c>
      <c r="AJ5" s="115">
        <v>0.94499999999999995</v>
      </c>
      <c r="AK5" s="115">
        <v>0.96499999999999997</v>
      </c>
      <c r="AL5" s="115">
        <v>0.97399999999999998</v>
      </c>
      <c r="AM5" s="115">
        <v>0.98</v>
      </c>
      <c r="AN5" s="115">
        <v>0.99</v>
      </c>
      <c r="AO5" s="115">
        <v>0.995</v>
      </c>
      <c r="AP5" s="115">
        <v>0.98</v>
      </c>
      <c r="AQ5" s="115">
        <v>0.96699999999999997</v>
      </c>
      <c r="AR5" s="115">
        <v>0.96399999999999997</v>
      </c>
      <c r="AS5" s="115">
        <v>0.95899999999999996</v>
      </c>
      <c r="AT5" s="115">
        <v>0.95299999999999996</v>
      </c>
      <c r="AU5" s="115">
        <v>0.94499999999999995</v>
      </c>
      <c r="AV5" s="115">
        <v>0.93500000000000005</v>
      </c>
      <c r="AW5" s="115">
        <v>0.92500000000000004</v>
      </c>
      <c r="AX5" s="115">
        <v>0.91400000000000003</v>
      </c>
      <c r="AY5" s="115">
        <v>0.90200000000000002</v>
      </c>
      <c r="AZ5" s="115">
        <v>0.92100000000000004</v>
      </c>
      <c r="BA5" s="115">
        <v>0.94399999999999995</v>
      </c>
      <c r="BB5" s="115">
        <v>0.94399999999999995</v>
      </c>
    </row>
    <row r="6" spans="1:54" s="11" customFormat="1" ht="12.75" customHeight="1">
      <c r="A6" s="371" t="s">
        <v>0</v>
      </c>
      <c r="B6" s="359" t="s">
        <v>1</v>
      </c>
      <c r="C6" s="359" t="s">
        <v>2</v>
      </c>
      <c r="D6" s="359" t="s">
        <v>3</v>
      </c>
      <c r="E6" s="359" t="s">
        <v>4</v>
      </c>
      <c r="F6" s="377" t="s">
        <v>5</v>
      </c>
      <c r="G6" s="368" t="s">
        <v>486</v>
      </c>
      <c r="H6" s="364" t="s">
        <v>6</v>
      </c>
      <c r="I6" s="365"/>
      <c r="J6" s="364" t="s">
        <v>7</v>
      </c>
      <c r="K6" s="365"/>
      <c r="L6" s="435" t="s">
        <v>553</v>
      </c>
      <c r="M6" s="382"/>
      <c r="N6" s="359" t="s">
        <v>23</v>
      </c>
      <c r="O6" s="359" t="s">
        <v>24</v>
      </c>
      <c r="P6" s="371" t="s">
        <v>523</v>
      </c>
      <c r="R6" s="23"/>
      <c r="S6" s="23"/>
      <c r="T6" s="14"/>
      <c r="U6" s="14"/>
      <c r="V6" s="14"/>
      <c r="X6" s="16"/>
      <c r="Y6" s="28"/>
      <c r="Z6" s="28"/>
      <c r="AA6" s="28"/>
      <c r="AB6" s="28"/>
      <c r="AC6" s="193"/>
      <c r="AD6" s="194"/>
      <c r="AE6" s="28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</row>
    <row r="7" spans="1:54" s="11" customFormat="1" ht="12.75" customHeight="1">
      <c r="A7" s="372"/>
      <c r="B7" s="360"/>
      <c r="C7" s="360"/>
      <c r="D7" s="360"/>
      <c r="E7" s="360"/>
      <c r="F7" s="378"/>
      <c r="G7" s="369"/>
      <c r="H7" s="366"/>
      <c r="I7" s="367"/>
      <c r="J7" s="366"/>
      <c r="K7" s="367"/>
      <c r="L7" s="383"/>
      <c r="M7" s="384"/>
      <c r="N7" s="360"/>
      <c r="O7" s="360"/>
      <c r="P7" s="372"/>
      <c r="R7" s="20"/>
      <c r="S7" s="20"/>
      <c r="T7" s="14"/>
      <c r="U7" s="14"/>
      <c r="V7" s="14"/>
      <c r="X7" s="120"/>
      <c r="Y7" s="28"/>
      <c r="Z7" s="28"/>
      <c r="AA7" s="28"/>
      <c r="AB7" s="28"/>
      <c r="AC7" s="28"/>
      <c r="AD7" s="28"/>
      <c r="AE7" s="28"/>
    </row>
    <row r="8" spans="1:54" s="11" customFormat="1" ht="26.25" thickBot="1">
      <c r="A8" s="395"/>
      <c r="B8" s="393"/>
      <c r="C8" s="393"/>
      <c r="D8" s="393"/>
      <c r="E8" s="393"/>
      <c r="F8" s="396"/>
      <c r="G8" s="370"/>
      <c r="H8" s="1" t="s">
        <v>8</v>
      </c>
      <c r="I8" s="2" t="s">
        <v>9</v>
      </c>
      <c r="J8" s="1" t="s">
        <v>8</v>
      </c>
      <c r="K8" s="2" t="s">
        <v>9</v>
      </c>
      <c r="L8" s="1" t="s">
        <v>8</v>
      </c>
      <c r="M8" s="13" t="s">
        <v>9</v>
      </c>
      <c r="N8" s="393"/>
      <c r="O8" s="393"/>
      <c r="P8" s="374"/>
      <c r="R8" s="201" t="s">
        <v>489</v>
      </c>
      <c r="S8" s="202" t="s">
        <v>491</v>
      </c>
      <c r="T8" s="23"/>
      <c r="U8" s="23"/>
      <c r="V8" s="23"/>
      <c r="X8" s="119" t="s">
        <v>516</v>
      </c>
      <c r="Y8" s="113" t="s">
        <v>493</v>
      </c>
      <c r="Z8" s="113" t="s">
        <v>494</v>
      </c>
      <c r="AA8" s="113" t="s">
        <v>495</v>
      </c>
      <c r="AB8" s="113" t="s">
        <v>496</v>
      </c>
      <c r="AC8" s="113" t="s">
        <v>497</v>
      </c>
      <c r="AD8" s="113" t="s">
        <v>498</v>
      </c>
      <c r="AE8" s="28"/>
      <c r="AF8" s="174"/>
      <c r="AG8" s="174"/>
      <c r="AH8" s="174"/>
      <c r="AI8" s="174"/>
      <c r="AJ8" s="174"/>
      <c r="AK8" s="174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</row>
    <row r="9" spans="1:54" s="11" customFormat="1" ht="23.1" customHeight="1">
      <c r="A9" s="402">
        <v>117</v>
      </c>
      <c r="B9" s="402" t="s">
        <v>262</v>
      </c>
      <c r="C9" s="402" t="s">
        <v>280</v>
      </c>
      <c r="D9" s="403" t="s">
        <v>281</v>
      </c>
      <c r="E9" s="402" t="s">
        <v>22</v>
      </c>
      <c r="F9" s="73">
        <v>1</v>
      </c>
      <c r="G9" s="74">
        <v>28.76</v>
      </c>
      <c r="H9" s="75">
        <v>0.31</v>
      </c>
      <c r="I9" s="76">
        <v>3.48</v>
      </c>
      <c r="J9" s="77">
        <v>3.39</v>
      </c>
      <c r="K9" s="91">
        <v>32.58</v>
      </c>
      <c r="L9" s="121">
        <f>AC9</f>
        <v>0.9567199999999999</v>
      </c>
      <c r="M9" s="123">
        <f>AC9</f>
        <v>0.9567199999999999</v>
      </c>
      <c r="N9" s="402" t="s">
        <v>478</v>
      </c>
      <c r="O9" s="402" t="s">
        <v>487</v>
      </c>
      <c r="P9" s="404" t="s">
        <v>528</v>
      </c>
      <c r="Q9" s="4"/>
      <c r="R9" s="203"/>
      <c r="S9" s="204">
        <v>1</v>
      </c>
      <c r="T9" s="22"/>
      <c r="U9" s="22"/>
      <c r="V9" s="22"/>
      <c r="W9" s="4"/>
      <c r="X9" s="118" t="s">
        <v>515</v>
      </c>
      <c r="Y9" s="30">
        <f>LOOKUP(Z9,$AF$3:$BB$3,$AF$3:$BB$3)</f>
        <v>28</v>
      </c>
      <c r="Z9" s="31">
        <f>G9</f>
        <v>28.76</v>
      </c>
      <c r="AA9" s="30">
        <f>INDEX($AF$3:$BB$3,MATCH(Y9,$AF$3:$BB$3)+1)</f>
        <v>30</v>
      </c>
      <c r="AB9" s="32">
        <f>LOOKUP(Y9,$AF$3:$BB$3,$AF$5:$BB$5)</f>
        <v>0.95899999999999996</v>
      </c>
      <c r="AC9" s="33">
        <f>((Z9-Y9)/(AA9-Y9))*(AD9-AB9)+AB9</f>
        <v>0.9567199999999999</v>
      </c>
      <c r="AD9" s="32">
        <f t="shared" ref="AD9:AD20" si="0">LOOKUP(AA9,$AF$3:$BB$3,$AF$5:$BB$5)</f>
        <v>0.95299999999999996</v>
      </c>
      <c r="AE9" s="28"/>
      <c r="AF9" s="174"/>
      <c r="AG9" s="174"/>
      <c r="AH9" s="174"/>
      <c r="AI9" s="174"/>
      <c r="AJ9" s="174"/>
      <c r="AK9" s="174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</row>
    <row r="10" spans="1:54" s="11" customFormat="1" ht="23.1" customHeight="1">
      <c r="A10" s="402"/>
      <c r="B10" s="402"/>
      <c r="C10" s="402"/>
      <c r="D10" s="403"/>
      <c r="E10" s="402"/>
      <c r="F10" s="73">
        <v>2</v>
      </c>
      <c r="G10" s="74">
        <v>17.2</v>
      </c>
      <c r="H10" s="75">
        <v>1.73</v>
      </c>
      <c r="I10" s="76">
        <v>7.3</v>
      </c>
      <c r="J10" s="77">
        <v>30.63</v>
      </c>
      <c r="K10" s="91">
        <v>104.63</v>
      </c>
      <c r="L10" s="121">
        <f>AC10</f>
        <v>0.98599999999999999</v>
      </c>
      <c r="M10" s="123">
        <f>AC10</f>
        <v>0.98599999999999999</v>
      </c>
      <c r="N10" s="402"/>
      <c r="O10" s="402"/>
      <c r="P10" s="406"/>
      <c r="Q10" s="4"/>
      <c r="R10" s="203"/>
      <c r="S10" s="204"/>
      <c r="T10" s="22"/>
      <c r="U10" s="22"/>
      <c r="V10" s="22"/>
      <c r="W10" s="4"/>
      <c r="X10" s="118" t="s">
        <v>515</v>
      </c>
      <c r="Y10" s="30">
        <f t="shared" ref="Y10:Y91" si="1">LOOKUP(Z10,$AF$3:$BB$3,$AF$3:$BB$3)</f>
        <v>16</v>
      </c>
      <c r="Z10" s="31">
        <f t="shared" ref="Z10:Z24" si="2">G10</f>
        <v>17.2</v>
      </c>
      <c r="AA10" s="30">
        <f t="shared" ref="AA10:AA24" si="3">INDEX($AF$3:$BB$3,MATCH(Y10,$AF$3:$BB$3)+1)</f>
        <v>18</v>
      </c>
      <c r="AB10" s="32">
        <f t="shared" ref="AB10:AB24" si="4">LOOKUP(Y10,$AF$3:$BB$3,$AF$5:$BB$5)</f>
        <v>0.98</v>
      </c>
      <c r="AC10" s="33">
        <f t="shared" ref="AC10:AC24" si="5">((Z10-Y10)/(AA10-Y10))*(AD10-AB10)+AB10</f>
        <v>0.98599999999999999</v>
      </c>
      <c r="AD10" s="32">
        <f t="shared" si="0"/>
        <v>0.99</v>
      </c>
      <c r="AE10" s="28"/>
      <c r="AF10" s="174"/>
      <c r="AG10" s="174"/>
      <c r="AH10" s="174"/>
      <c r="AI10" s="174"/>
      <c r="AJ10" s="174"/>
      <c r="AK10" s="174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</row>
    <row r="11" spans="1:54" s="11" customFormat="1" ht="23.1" customHeight="1">
      <c r="A11" s="86">
        <v>91</v>
      </c>
      <c r="B11" s="73" t="s">
        <v>223</v>
      </c>
      <c r="C11" s="73" t="s">
        <v>224</v>
      </c>
      <c r="D11" s="87" t="s">
        <v>225</v>
      </c>
      <c r="E11" s="73" t="s">
        <v>20</v>
      </c>
      <c r="F11" s="73">
        <v>1</v>
      </c>
      <c r="G11" s="74">
        <v>55.22</v>
      </c>
      <c r="H11" s="75">
        <v>0.36</v>
      </c>
      <c r="I11" s="76" t="s">
        <v>14</v>
      </c>
      <c r="J11" s="77">
        <v>4.9000000000000004</v>
      </c>
      <c r="K11" s="78" t="s">
        <v>14</v>
      </c>
      <c r="L11" s="121">
        <f t="shared" ref="L11:L14" si="6">AC11</f>
        <v>0.94399999999999995</v>
      </c>
      <c r="M11" s="123">
        <f t="shared" ref="M11:M14" si="7">AC11</f>
        <v>0.94399999999999995</v>
      </c>
      <c r="N11" s="73" t="s">
        <v>478</v>
      </c>
      <c r="O11" s="73" t="s">
        <v>487</v>
      </c>
      <c r="P11" s="177" t="s">
        <v>528</v>
      </c>
      <c r="Q11" s="4"/>
      <c r="R11" s="203"/>
      <c r="S11" s="204">
        <v>1</v>
      </c>
      <c r="T11" s="22"/>
      <c r="U11" s="22"/>
      <c r="V11" s="22"/>
      <c r="W11" s="4"/>
      <c r="X11" s="118" t="s">
        <v>515</v>
      </c>
      <c r="Y11" s="30">
        <f t="shared" si="1"/>
        <v>50</v>
      </c>
      <c r="Z11" s="31">
        <f t="shared" si="2"/>
        <v>55.22</v>
      </c>
      <c r="AA11" s="30">
        <f t="shared" si="3"/>
        <v>150</v>
      </c>
      <c r="AB11" s="32">
        <f t="shared" si="4"/>
        <v>0.94399999999999995</v>
      </c>
      <c r="AC11" s="33">
        <f t="shared" si="5"/>
        <v>0.94399999999999995</v>
      </c>
      <c r="AD11" s="32">
        <f t="shared" si="0"/>
        <v>0.94399999999999995</v>
      </c>
      <c r="AE11" s="28"/>
      <c r="AF11" s="174"/>
      <c r="AG11" s="174"/>
      <c r="AH11" s="174"/>
      <c r="AI11" s="174"/>
      <c r="AJ11" s="174"/>
      <c r="AK11" s="174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</row>
    <row r="12" spans="1:54" s="11" customFormat="1" ht="23.1" customHeight="1">
      <c r="A12" s="410">
        <v>76</v>
      </c>
      <c r="B12" s="402" t="s">
        <v>170</v>
      </c>
      <c r="C12" s="402" t="s">
        <v>189</v>
      </c>
      <c r="D12" s="403" t="s">
        <v>190</v>
      </c>
      <c r="E12" s="402" t="s">
        <v>191</v>
      </c>
      <c r="F12" s="73">
        <v>1</v>
      </c>
      <c r="G12" s="74">
        <v>60.88</v>
      </c>
      <c r="H12" s="75">
        <v>0.54</v>
      </c>
      <c r="I12" s="76" t="s">
        <v>14</v>
      </c>
      <c r="J12" s="77">
        <v>9.2799999999999994</v>
      </c>
      <c r="K12" s="78" t="s">
        <v>14</v>
      </c>
      <c r="L12" s="121">
        <f t="shared" si="6"/>
        <v>0.94399999999999995</v>
      </c>
      <c r="M12" s="123">
        <f t="shared" si="7"/>
        <v>0.94399999999999995</v>
      </c>
      <c r="N12" s="402" t="s">
        <v>478</v>
      </c>
      <c r="O12" s="402" t="s">
        <v>487</v>
      </c>
      <c r="P12" s="404" t="s">
        <v>528</v>
      </c>
      <c r="Q12" s="4"/>
      <c r="R12" s="203"/>
      <c r="S12" s="204"/>
      <c r="T12" s="22"/>
      <c r="U12" s="22"/>
      <c r="V12" s="22"/>
      <c r="W12" s="4"/>
      <c r="X12" s="118" t="s">
        <v>515</v>
      </c>
      <c r="Y12" s="30">
        <f t="shared" si="1"/>
        <v>50</v>
      </c>
      <c r="Z12" s="31">
        <f t="shared" si="2"/>
        <v>60.88</v>
      </c>
      <c r="AA12" s="30">
        <f t="shared" si="3"/>
        <v>150</v>
      </c>
      <c r="AB12" s="32">
        <f t="shared" si="4"/>
        <v>0.94399999999999995</v>
      </c>
      <c r="AC12" s="33">
        <f t="shared" si="5"/>
        <v>0.94399999999999995</v>
      </c>
      <c r="AD12" s="32">
        <f t="shared" si="0"/>
        <v>0.94399999999999995</v>
      </c>
      <c r="AE12" s="28"/>
      <c r="AF12" s="174"/>
      <c r="AG12" s="174"/>
      <c r="AH12" s="174"/>
      <c r="AI12" s="174"/>
      <c r="AJ12" s="174"/>
      <c r="AK12" s="174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</row>
    <row r="13" spans="1:54" s="11" customFormat="1" ht="23.1" customHeight="1">
      <c r="A13" s="410"/>
      <c r="B13" s="402"/>
      <c r="C13" s="402"/>
      <c r="D13" s="403"/>
      <c r="E13" s="402"/>
      <c r="F13" s="73">
        <v>2</v>
      </c>
      <c r="G13" s="74">
        <v>48.73</v>
      </c>
      <c r="H13" s="75">
        <v>0.51</v>
      </c>
      <c r="I13" s="76" t="s">
        <v>14</v>
      </c>
      <c r="J13" s="77">
        <v>9.1</v>
      </c>
      <c r="K13" s="78" t="s">
        <v>14</v>
      </c>
      <c r="L13" s="121">
        <f t="shared" si="6"/>
        <v>0.93815799999999994</v>
      </c>
      <c r="M13" s="123">
        <f t="shared" si="7"/>
        <v>0.93815799999999994</v>
      </c>
      <c r="N13" s="402"/>
      <c r="O13" s="402"/>
      <c r="P13" s="405"/>
      <c r="Q13" s="4"/>
      <c r="R13" s="203"/>
      <c r="S13" s="204">
        <v>1</v>
      </c>
      <c r="T13" s="22"/>
      <c r="U13" s="22"/>
      <c r="V13" s="22"/>
      <c r="W13" s="4"/>
      <c r="X13" s="118" t="s">
        <v>515</v>
      </c>
      <c r="Y13" s="30">
        <f t="shared" si="1"/>
        <v>45</v>
      </c>
      <c r="Z13" s="31">
        <f t="shared" si="2"/>
        <v>48.73</v>
      </c>
      <c r="AA13" s="30">
        <f t="shared" si="3"/>
        <v>50</v>
      </c>
      <c r="AB13" s="32">
        <f t="shared" si="4"/>
        <v>0.92100000000000004</v>
      </c>
      <c r="AC13" s="33">
        <f t="shared" si="5"/>
        <v>0.93815799999999994</v>
      </c>
      <c r="AD13" s="32">
        <f t="shared" si="0"/>
        <v>0.94399999999999995</v>
      </c>
      <c r="AE13" s="28"/>
      <c r="AF13" s="174"/>
      <c r="AG13" s="174"/>
      <c r="AH13" s="174"/>
      <c r="AI13" s="174"/>
      <c r="AJ13" s="174"/>
      <c r="AK13" s="174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</row>
    <row r="14" spans="1:54" s="11" customFormat="1" ht="23.1" customHeight="1">
      <c r="A14" s="410"/>
      <c r="B14" s="402"/>
      <c r="C14" s="402"/>
      <c r="D14" s="403"/>
      <c r="E14" s="402"/>
      <c r="F14" s="73">
        <v>3</v>
      </c>
      <c r="G14" s="74">
        <v>7.5</v>
      </c>
      <c r="H14" s="75">
        <v>1.58</v>
      </c>
      <c r="I14" s="76">
        <v>3.02</v>
      </c>
      <c r="J14" s="77">
        <v>39.57</v>
      </c>
      <c r="K14" s="78">
        <v>81.67</v>
      </c>
      <c r="L14" s="121">
        <f t="shared" si="6"/>
        <v>0.9285000000000001</v>
      </c>
      <c r="M14" s="123">
        <f t="shared" si="7"/>
        <v>0.9285000000000001</v>
      </c>
      <c r="N14" s="402"/>
      <c r="O14" s="402"/>
      <c r="P14" s="406"/>
      <c r="Q14" s="4"/>
      <c r="R14" s="203"/>
      <c r="S14" s="204"/>
      <c r="T14" s="22"/>
      <c r="U14" s="22"/>
      <c r="V14" s="22"/>
      <c r="W14" s="4"/>
      <c r="X14" s="118" t="s">
        <v>515</v>
      </c>
      <c r="Y14" s="30">
        <f t="shared" si="1"/>
        <v>6</v>
      </c>
      <c r="Z14" s="31">
        <f t="shared" si="2"/>
        <v>7.5</v>
      </c>
      <c r="AA14" s="30">
        <f t="shared" si="3"/>
        <v>8</v>
      </c>
      <c r="AB14" s="32">
        <f t="shared" si="4"/>
        <v>0.93</v>
      </c>
      <c r="AC14" s="33">
        <f t="shared" si="5"/>
        <v>0.9285000000000001</v>
      </c>
      <c r="AD14" s="32">
        <f t="shared" si="0"/>
        <v>0.92800000000000005</v>
      </c>
      <c r="AE14" s="28"/>
      <c r="AF14" s="174"/>
      <c r="AG14" s="174"/>
      <c r="AH14" s="174"/>
      <c r="AI14" s="174"/>
      <c r="AJ14" s="174"/>
      <c r="AK14" s="174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</row>
    <row r="15" spans="1:54" s="11" customFormat="1" ht="23.1" customHeight="1">
      <c r="A15" s="411">
        <v>80</v>
      </c>
      <c r="B15" s="398" t="s">
        <v>195</v>
      </c>
      <c r="C15" s="398" t="s">
        <v>200</v>
      </c>
      <c r="D15" s="407" t="s">
        <v>201</v>
      </c>
      <c r="E15" s="398" t="s">
        <v>152</v>
      </c>
      <c r="F15" s="178">
        <v>1</v>
      </c>
      <c r="G15" s="84"/>
      <c r="H15" s="85">
        <v>1.44</v>
      </c>
      <c r="I15" s="91">
        <v>1.32</v>
      </c>
      <c r="J15" s="77">
        <v>28.31</v>
      </c>
      <c r="K15" s="91">
        <v>26.35</v>
      </c>
      <c r="L15" s="414" t="s">
        <v>499</v>
      </c>
      <c r="M15" s="415"/>
      <c r="N15" s="398" t="s">
        <v>478</v>
      </c>
      <c r="O15" s="398" t="s">
        <v>487</v>
      </c>
      <c r="P15" s="408" t="s">
        <v>528</v>
      </c>
      <c r="Q15" s="4"/>
      <c r="R15" s="203"/>
      <c r="S15" s="204"/>
      <c r="T15" s="22"/>
      <c r="U15" s="22"/>
      <c r="V15" s="22"/>
      <c r="W15" s="4"/>
      <c r="X15" s="118" t="s">
        <v>515</v>
      </c>
      <c r="Y15" s="30" t="e">
        <f t="shared" si="1"/>
        <v>#N/A</v>
      </c>
      <c r="Z15" s="31">
        <f t="shared" si="2"/>
        <v>0</v>
      </c>
      <c r="AA15" s="30" t="e">
        <f t="shared" si="3"/>
        <v>#N/A</v>
      </c>
      <c r="AB15" s="32" t="e">
        <f t="shared" si="4"/>
        <v>#N/A</v>
      </c>
      <c r="AC15" s="33" t="e">
        <f t="shared" si="5"/>
        <v>#N/A</v>
      </c>
      <c r="AD15" s="32" t="e">
        <f t="shared" si="0"/>
        <v>#N/A</v>
      </c>
      <c r="AE15" s="28"/>
      <c r="AF15" s="174"/>
      <c r="AG15" s="174"/>
      <c r="AH15" s="174"/>
      <c r="AI15" s="174"/>
      <c r="AJ15" s="174"/>
      <c r="AK15" s="174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</row>
    <row r="16" spans="1:54" s="11" customFormat="1" ht="23.1" customHeight="1">
      <c r="A16" s="411"/>
      <c r="B16" s="398"/>
      <c r="C16" s="398"/>
      <c r="D16" s="407"/>
      <c r="E16" s="398"/>
      <c r="F16" s="178">
        <v>2</v>
      </c>
      <c r="G16" s="84"/>
      <c r="H16" s="85">
        <v>0.51</v>
      </c>
      <c r="I16" s="78" t="s">
        <v>14</v>
      </c>
      <c r="J16" s="85">
        <v>9.1</v>
      </c>
      <c r="K16" s="78" t="s">
        <v>14</v>
      </c>
      <c r="L16" s="416"/>
      <c r="M16" s="417"/>
      <c r="N16" s="398"/>
      <c r="O16" s="398"/>
      <c r="P16" s="400"/>
      <c r="Q16" s="4"/>
      <c r="R16" s="203"/>
      <c r="S16" s="204">
        <v>1</v>
      </c>
      <c r="T16" s="22"/>
      <c r="U16" s="22"/>
      <c r="V16" s="22"/>
      <c r="W16" s="4"/>
      <c r="X16" s="118" t="s">
        <v>515</v>
      </c>
      <c r="Y16" s="30" t="e">
        <f t="shared" si="1"/>
        <v>#N/A</v>
      </c>
      <c r="Z16" s="31">
        <f t="shared" si="2"/>
        <v>0</v>
      </c>
      <c r="AA16" s="30" t="e">
        <f t="shared" si="3"/>
        <v>#N/A</v>
      </c>
      <c r="AB16" s="32" t="e">
        <f t="shared" si="4"/>
        <v>#N/A</v>
      </c>
      <c r="AC16" s="33" t="e">
        <f t="shared" si="5"/>
        <v>#N/A</v>
      </c>
      <c r="AD16" s="32" t="e">
        <f t="shared" si="0"/>
        <v>#N/A</v>
      </c>
      <c r="AE16" s="28"/>
      <c r="AF16" s="174"/>
      <c r="AG16" s="174"/>
      <c r="AH16" s="174"/>
      <c r="AI16" s="174"/>
      <c r="AJ16" s="174"/>
      <c r="AK16" s="174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</row>
    <row r="17" spans="1:54" s="11" customFormat="1" ht="23.1" customHeight="1">
      <c r="A17" s="411"/>
      <c r="B17" s="398"/>
      <c r="C17" s="398"/>
      <c r="D17" s="407"/>
      <c r="E17" s="398"/>
      <c r="F17" s="178">
        <v>3</v>
      </c>
      <c r="G17" s="84"/>
      <c r="H17" s="85">
        <v>1.44</v>
      </c>
      <c r="I17" s="91">
        <v>1.32</v>
      </c>
      <c r="J17" s="77">
        <v>28.31</v>
      </c>
      <c r="K17" s="91">
        <v>26.35</v>
      </c>
      <c r="L17" s="418"/>
      <c r="M17" s="419"/>
      <c r="N17" s="398"/>
      <c r="O17" s="398"/>
      <c r="P17" s="401"/>
      <c r="Q17" s="4"/>
      <c r="R17" s="203"/>
      <c r="S17" s="204"/>
      <c r="T17" s="22"/>
      <c r="U17" s="22"/>
      <c r="V17" s="22"/>
      <c r="W17" s="4"/>
      <c r="X17" s="118" t="s">
        <v>515</v>
      </c>
      <c r="Y17" s="30" t="e">
        <f t="shared" si="1"/>
        <v>#N/A</v>
      </c>
      <c r="Z17" s="31">
        <f t="shared" si="2"/>
        <v>0</v>
      </c>
      <c r="AA17" s="30" t="e">
        <f t="shared" si="3"/>
        <v>#N/A</v>
      </c>
      <c r="AB17" s="32" t="e">
        <f t="shared" si="4"/>
        <v>#N/A</v>
      </c>
      <c r="AC17" s="33" t="e">
        <f t="shared" si="5"/>
        <v>#N/A</v>
      </c>
      <c r="AD17" s="32" t="e">
        <f t="shared" si="0"/>
        <v>#N/A</v>
      </c>
      <c r="AE17" s="28"/>
      <c r="AF17" s="174"/>
      <c r="AG17" s="174"/>
      <c r="AH17" s="174"/>
      <c r="AI17" s="174"/>
      <c r="AJ17" s="174"/>
      <c r="AK17" s="174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</row>
    <row r="18" spans="1:54" s="11" customFormat="1" ht="23.1" customHeight="1">
      <c r="A18" s="402">
        <v>138</v>
      </c>
      <c r="B18" s="402" t="s">
        <v>304</v>
      </c>
      <c r="C18" s="402" t="s">
        <v>325</v>
      </c>
      <c r="D18" s="403" t="s">
        <v>326</v>
      </c>
      <c r="E18" s="402" t="s">
        <v>152</v>
      </c>
      <c r="F18" s="73">
        <v>1</v>
      </c>
      <c r="G18" s="74">
        <v>6.1</v>
      </c>
      <c r="H18" s="75">
        <v>2.04</v>
      </c>
      <c r="I18" s="76">
        <v>2.2999999999999998</v>
      </c>
      <c r="J18" s="77">
        <v>57.06</v>
      </c>
      <c r="K18" s="91">
        <v>68.239999999999995</v>
      </c>
      <c r="L18" s="121">
        <f t="shared" ref="L18:L108" si="8">AC18</f>
        <v>0.92990000000000006</v>
      </c>
      <c r="M18" s="123">
        <f t="shared" ref="M18:M108" si="9">AC18</f>
        <v>0.92990000000000006</v>
      </c>
      <c r="N18" s="402" t="s">
        <v>478</v>
      </c>
      <c r="O18" s="402" t="s">
        <v>487</v>
      </c>
      <c r="P18" s="404" t="s">
        <v>528</v>
      </c>
      <c r="Q18" s="7"/>
      <c r="R18" s="206"/>
      <c r="S18" s="207"/>
      <c r="T18" s="20"/>
      <c r="U18" s="20"/>
      <c r="V18" s="20"/>
      <c r="W18" s="7"/>
      <c r="X18" s="118" t="s">
        <v>515</v>
      </c>
      <c r="Y18" s="30">
        <f t="shared" si="1"/>
        <v>6</v>
      </c>
      <c r="Z18" s="31">
        <f t="shared" si="2"/>
        <v>6.1</v>
      </c>
      <c r="AA18" s="30">
        <f t="shared" si="3"/>
        <v>8</v>
      </c>
      <c r="AB18" s="32">
        <f t="shared" si="4"/>
        <v>0.93</v>
      </c>
      <c r="AC18" s="33">
        <f t="shared" si="5"/>
        <v>0.92990000000000006</v>
      </c>
      <c r="AD18" s="32">
        <f t="shared" si="0"/>
        <v>0.92800000000000005</v>
      </c>
      <c r="AE18" s="28"/>
      <c r="AF18" s="174"/>
      <c r="AG18" s="174"/>
      <c r="AH18" s="174"/>
      <c r="AI18" s="174"/>
      <c r="AJ18" s="174"/>
      <c r="AK18" s="174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</row>
    <row r="19" spans="1:54" s="11" customFormat="1" ht="23.1" customHeight="1">
      <c r="A19" s="402"/>
      <c r="B19" s="402"/>
      <c r="C19" s="402"/>
      <c r="D19" s="403"/>
      <c r="E19" s="402"/>
      <c r="F19" s="73">
        <v>2</v>
      </c>
      <c r="G19" s="74">
        <v>48.77</v>
      </c>
      <c r="H19" s="75">
        <v>0.51</v>
      </c>
      <c r="I19" s="89" t="s">
        <v>14</v>
      </c>
      <c r="J19" s="85">
        <v>9.1</v>
      </c>
      <c r="K19" s="91" t="s">
        <v>14</v>
      </c>
      <c r="L19" s="121">
        <f t="shared" si="8"/>
        <v>0.93834200000000001</v>
      </c>
      <c r="M19" s="123">
        <f t="shared" si="9"/>
        <v>0.93834200000000001</v>
      </c>
      <c r="N19" s="402"/>
      <c r="O19" s="402"/>
      <c r="P19" s="405"/>
      <c r="Q19" s="7"/>
      <c r="R19" s="206"/>
      <c r="S19" s="207">
        <v>1</v>
      </c>
      <c r="T19" s="20"/>
      <c r="U19" s="20"/>
      <c r="V19" s="20"/>
      <c r="W19" s="7"/>
      <c r="X19" s="118" t="s">
        <v>515</v>
      </c>
      <c r="Y19" s="30">
        <f t="shared" si="1"/>
        <v>45</v>
      </c>
      <c r="Z19" s="31">
        <f t="shared" si="2"/>
        <v>48.77</v>
      </c>
      <c r="AA19" s="30">
        <f t="shared" si="3"/>
        <v>50</v>
      </c>
      <c r="AB19" s="32">
        <f t="shared" si="4"/>
        <v>0.92100000000000004</v>
      </c>
      <c r="AC19" s="33">
        <f t="shared" si="5"/>
        <v>0.93834200000000001</v>
      </c>
      <c r="AD19" s="32">
        <f t="shared" si="0"/>
        <v>0.94399999999999995</v>
      </c>
      <c r="AE19" s="28"/>
      <c r="AF19" s="174"/>
      <c r="AG19" s="174"/>
      <c r="AH19" s="174"/>
      <c r="AI19" s="174"/>
      <c r="AJ19" s="174"/>
      <c r="AK19" s="174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</row>
    <row r="20" spans="1:54" s="11" customFormat="1" ht="23.1" customHeight="1">
      <c r="A20" s="402"/>
      <c r="B20" s="402"/>
      <c r="C20" s="402"/>
      <c r="D20" s="403"/>
      <c r="E20" s="402"/>
      <c r="F20" s="73">
        <v>3</v>
      </c>
      <c r="G20" s="74">
        <v>6.1</v>
      </c>
      <c r="H20" s="75">
        <v>2.04</v>
      </c>
      <c r="I20" s="89">
        <v>2.2999999999999998</v>
      </c>
      <c r="J20" s="77">
        <v>57.06</v>
      </c>
      <c r="K20" s="91">
        <v>68.239999999999995</v>
      </c>
      <c r="L20" s="121">
        <f t="shared" si="8"/>
        <v>0.92990000000000006</v>
      </c>
      <c r="M20" s="123">
        <f t="shared" si="9"/>
        <v>0.92990000000000006</v>
      </c>
      <c r="N20" s="402"/>
      <c r="O20" s="402"/>
      <c r="P20" s="406"/>
      <c r="Q20" s="7"/>
      <c r="R20" s="206"/>
      <c r="S20" s="207"/>
      <c r="T20" s="20"/>
      <c r="U20" s="20"/>
      <c r="V20" s="20"/>
      <c r="W20" s="7"/>
      <c r="X20" s="118" t="s">
        <v>515</v>
      </c>
      <c r="Y20" s="30">
        <f t="shared" si="1"/>
        <v>6</v>
      </c>
      <c r="Z20" s="31">
        <f t="shared" si="2"/>
        <v>6.1</v>
      </c>
      <c r="AA20" s="30">
        <f t="shared" si="3"/>
        <v>8</v>
      </c>
      <c r="AB20" s="32">
        <f t="shared" si="4"/>
        <v>0.93</v>
      </c>
      <c r="AC20" s="33">
        <f t="shared" si="5"/>
        <v>0.92990000000000006</v>
      </c>
      <c r="AD20" s="32">
        <f t="shared" si="0"/>
        <v>0.92800000000000005</v>
      </c>
      <c r="AE20" s="28"/>
      <c r="AF20" s="174"/>
      <c r="AG20" s="174"/>
      <c r="AH20" s="174"/>
      <c r="AI20" s="174"/>
      <c r="AJ20" s="174"/>
      <c r="AK20" s="174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</row>
    <row r="21" spans="1:54" s="11" customFormat="1" ht="23.1" customHeight="1">
      <c r="A21" s="402">
        <v>147</v>
      </c>
      <c r="B21" s="402" t="s">
        <v>343</v>
      </c>
      <c r="C21" s="402" t="s">
        <v>346</v>
      </c>
      <c r="D21" s="403" t="s">
        <v>347</v>
      </c>
      <c r="E21" s="402" t="s">
        <v>348</v>
      </c>
      <c r="F21" s="73">
        <v>1</v>
      </c>
      <c r="G21" s="74">
        <v>5.64</v>
      </c>
      <c r="H21" s="75">
        <v>1.01</v>
      </c>
      <c r="I21" s="89">
        <v>1.94</v>
      </c>
      <c r="J21" s="77">
        <v>28.28</v>
      </c>
      <c r="K21" s="91">
        <v>78.16</v>
      </c>
      <c r="L21" s="121">
        <f t="shared" si="8"/>
        <v>0.93270000000000008</v>
      </c>
      <c r="M21" s="123">
        <f t="shared" si="9"/>
        <v>0.93270000000000008</v>
      </c>
      <c r="N21" s="402" t="s">
        <v>478</v>
      </c>
      <c r="O21" s="402" t="s">
        <v>487</v>
      </c>
      <c r="P21" s="404" t="s">
        <v>528</v>
      </c>
      <c r="Q21" s="4"/>
      <c r="R21" s="203"/>
      <c r="S21" s="204"/>
      <c r="T21" s="22"/>
      <c r="U21" s="22"/>
      <c r="V21" s="22"/>
      <c r="W21" s="4"/>
      <c r="X21" s="118" t="s">
        <v>515</v>
      </c>
      <c r="Y21" s="30">
        <f t="shared" si="1"/>
        <v>4</v>
      </c>
      <c r="Z21" s="31">
        <f t="shared" si="2"/>
        <v>5.64</v>
      </c>
      <c r="AA21" s="30">
        <f t="shared" si="3"/>
        <v>6</v>
      </c>
      <c r="AB21" s="32">
        <f t="shared" si="4"/>
        <v>0.94499999999999995</v>
      </c>
      <c r="AC21" s="33">
        <f t="shared" si="5"/>
        <v>0.93270000000000008</v>
      </c>
      <c r="AD21" s="32">
        <f t="shared" ref="AD21:AD24" si="10">LOOKUP(AA21,$AF$3:$BB$3,$AF$5:$BB$5)</f>
        <v>0.93</v>
      </c>
      <c r="AE21" s="28"/>
      <c r="AF21" s="174"/>
      <c r="AG21" s="174"/>
      <c r="AH21" s="174"/>
      <c r="AI21" s="174"/>
      <c r="AJ21" s="174"/>
      <c r="AK21" s="174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</row>
    <row r="22" spans="1:54" s="11" customFormat="1" ht="23.1" customHeight="1">
      <c r="A22" s="402"/>
      <c r="B22" s="402"/>
      <c r="C22" s="402"/>
      <c r="D22" s="403"/>
      <c r="E22" s="402"/>
      <c r="F22" s="73">
        <v>2</v>
      </c>
      <c r="G22" s="74">
        <v>27.43</v>
      </c>
      <c r="H22" s="75">
        <v>1.45</v>
      </c>
      <c r="I22" s="89">
        <v>6.47</v>
      </c>
      <c r="J22" s="77">
        <v>17.920000000000002</v>
      </c>
      <c r="K22" s="91">
        <v>82.93</v>
      </c>
      <c r="L22" s="121">
        <f t="shared" si="8"/>
        <v>0.96042499999999997</v>
      </c>
      <c r="M22" s="123">
        <f t="shared" si="9"/>
        <v>0.96042499999999997</v>
      </c>
      <c r="N22" s="402"/>
      <c r="O22" s="402"/>
      <c r="P22" s="405"/>
      <c r="Q22" s="4"/>
      <c r="R22" s="203"/>
      <c r="S22" s="204"/>
      <c r="T22" s="22"/>
      <c r="U22" s="22"/>
      <c r="V22" s="22"/>
      <c r="W22" s="4"/>
      <c r="X22" s="118" t="s">
        <v>515</v>
      </c>
      <c r="Y22" s="30">
        <f t="shared" si="1"/>
        <v>26</v>
      </c>
      <c r="Z22" s="31">
        <f t="shared" si="2"/>
        <v>27.43</v>
      </c>
      <c r="AA22" s="30">
        <f t="shared" si="3"/>
        <v>28</v>
      </c>
      <c r="AB22" s="32">
        <f t="shared" si="4"/>
        <v>0.96399999999999997</v>
      </c>
      <c r="AC22" s="33">
        <f t="shared" si="5"/>
        <v>0.96042499999999997</v>
      </c>
      <c r="AD22" s="32">
        <f t="shared" si="10"/>
        <v>0.95899999999999996</v>
      </c>
      <c r="AE22" s="28"/>
      <c r="AF22" s="174"/>
      <c r="AG22" s="174"/>
      <c r="AH22" s="174"/>
      <c r="AI22" s="174"/>
      <c r="AJ22" s="174"/>
      <c r="AK22" s="174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</row>
    <row r="23" spans="1:54" s="11" customFormat="1" ht="23.1" customHeight="1">
      <c r="A23" s="402"/>
      <c r="B23" s="402"/>
      <c r="C23" s="402"/>
      <c r="D23" s="403"/>
      <c r="E23" s="402"/>
      <c r="F23" s="73">
        <v>3</v>
      </c>
      <c r="G23" s="74">
        <v>48.77</v>
      </c>
      <c r="H23" s="75">
        <v>0.51</v>
      </c>
      <c r="I23" s="89" t="s">
        <v>14</v>
      </c>
      <c r="J23" s="77">
        <v>9.1</v>
      </c>
      <c r="K23" s="91" t="s">
        <v>14</v>
      </c>
      <c r="L23" s="121">
        <f t="shared" si="8"/>
        <v>0.93834200000000001</v>
      </c>
      <c r="M23" s="123">
        <f t="shared" si="9"/>
        <v>0.93834200000000001</v>
      </c>
      <c r="N23" s="402"/>
      <c r="O23" s="402"/>
      <c r="P23" s="405"/>
      <c r="Q23" s="4"/>
      <c r="R23" s="203"/>
      <c r="S23" s="204">
        <v>1</v>
      </c>
      <c r="T23" s="22"/>
      <c r="U23" s="22"/>
      <c r="V23" s="22"/>
      <c r="W23" s="4"/>
      <c r="X23" s="118" t="s">
        <v>515</v>
      </c>
      <c r="Y23" s="30">
        <f t="shared" si="1"/>
        <v>45</v>
      </c>
      <c r="Z23" s="31">
        <f t="shared" si="2"/>
        <v>48.77</v>
      </c>
      <c r="AA23" s="30">
        <f t="shared" si="3"/>
        <v>50</v>
      </c>
      <c r="AB23" s="32">
        <f t="shared" si="4"/>
        <v>0.92100000000000004</v>
      </c>
      <c r="AC23" s="33">
        <f t="shared" si="5"/>
        <v>0.93834200000000001</v>
      </c>
      <c r="AD23" s="32">
        <f t="shared" si="10"/>
        <v>0.94399999999999995</v>
      </c>
      <c r="AE23" s="28"/>
      <c r="AF23" s="174"/>
      <c r="AG23" s="174"/>
      <c r="AH23" s="174"/>
      <c r="AI23" s="174"/>
      <c r="AJ23" s="174"/>
      <c r="AK23" s="174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</row>
    <row r="24" spans="1:54" s="11" customFormat="1" ht="23.1" customHeight="1">
      <c r="A24" s="402"/>
      <c r="B24" s="402"/>
      <c r="C24" s="402"/>
      <c r="D24" s="403"/>
      <c r="E24" s="402"/>
      <c r="F24" s="73">
        <v>4</v>
      </c>
      <c r="G24" s="74">
        <v>21.34</v>
      </c>
      <c r="H24" s="75">
        <v>1.5</v>
      </c>
      <c r="I24" s="89">
        <v>5.16</v>
      </c>
      <c r="J24" s="77">
        <v>19.649999999999999</v>
      </c>
      <c r="K24" s="91">
        <v>64.349999999999994</v>
      </c>
      <c r="L24" s="121">
        <f t="shared" si="8"/>
        <v>0.98494999999999999</v>
      </c>
      <c r="M24" s="123">
        <f t="shared" si="9"/>
        <v>0.98494999999999999</v>
      </c>
      <c r="N24" s="402"/>
      <c r="O24" s="402"/>
      <c r="P24" s="406"/>
      <c r="Q24" s="4"/>
      <c r="R24" s="203"/>
      <c r="S24" s="204"/>
      <c r="T24" s="22"/>
      <c r="U24" s="22"/>
      <c r="V24" s="22"/>
      <c r="W24" s="4"/>
      <c r="X24" s="118" t="s">
        <v>515</v>
      </c>
      <c r="Y24" s="30">
        <f t="shared" si="1"/>
        <v>20</v>
      </c>
      <c r="Z24" s="31">
        <f t="shared" si="2"/>
        <v>21.34</v>
      </c>
      <c r="AA24" s="30">
        <f t="shared" si="3"/>
        <v>22</v>
      </c>
      <c r="AB24" s="32">
        <f t="shared" si="4"/>
        <v>0.995</v>
      </c>
      <c r="AC24" s="33">
        <f t="shared" si="5"/>
        <v>0.98494999999999999</v>
      </c>
      <c r="AD24" s="32">
        <f t="shared" si="10"/>
        <v>0.98</v>
      </c>
      <c r="AE24" s="28"/>
      <c r="AF24" s="174"/>
      <c r="AG24" s="174"/>
      <c r="AH24" s="174"/>
      <c r="AI24" s="174"/>
      <c r="AJ24" s="174"/>
      <c r="AK24" s="174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</row>
    <row r="25" spans="1:54" s="11" customFormat="1" ht="23.1" customHeight="1">
      <c r="A25" s="410">
        <v>79</v>
      </c>
      <c r="B25" s="402" t="s">
        <v>195</v>
      </c>
      <c r="C25" s="402" t="s">
        <v>198</v>
      </c>
      <c r="D25" s="403" t="s">
        <v>199</v>
      </c>
      <c r="E25" s="402" t="s">
        <v>152</v>
      </c>
      <c r="F25" s="73">
        <v>1</v>
      </c>
      <c r="G25" s="74">
        <v>7.8</v>
      </c>
      <c r="H25" s="75">
        <v>1.64</v>
      </c>
      <c r="I25" s="89">
        <v>1.95</v>
      </c>
      <c r="J25" s="77">
        <v>26.03</v>
      </c>
      <c r="K25" s="91">
        <v>24.22</v>
      </c>
      <c r="L25" s="121">
        <f t="shared" si="8"/>
        <v>0.92820000000000003</v>
      </c>
      <c r="M25" s="123">
        <f t="shared" si="9"/>
        <v>0.92820000000000003</v>
      </c>
      <c r="N25" s="402" t="s">
        <v>478</v>
      </c>
      <c r="O25" s="402" t="s">
        <v>487</v>
      </c>
      <c r="P25" s="404" t="s">
        <v>528</v>
      </c>
      <c r="Q25" s="4"/>
      <c r="R25" s="203"/>
      <c r="S25" s="204"/>
      <c r="T25" s="22"/>
      <c r="U25" s="22"/>
      <c r="V25" s="22"/>
      <c r="W25" s="4"/>
      <c r="X25" s="118" t="s">
        <v>515</v>
      </c>
      <c r="Y25" s="30">
        <f t="shared" si="1"/>
        <v>6</v>
      </c>
      <c r="Z25" s="31">
        <f t="shared" ref="Z25:Z114" si="11">G25</f>
        <v>7.8</v>
      </c>
      <c r="AA25" s="30">
        <f t="shared" ref="AA25:AA114" si="12">INDEX($AF$3:$BB$3,MATCH(Y25,$AF$3:$BB$3)+1)</f>
        <v>8</v>
      </c>
      <c r="AB25" s="32">
        <f t="shared" ref="AB25:AB114" si="13">LOOKUP(Y25,$AF$3:$BB$3,$AF$5:$BB$5)</f>
        <v>0.93</v>
      </c>
      <c r="AC25" s="33">
        <f t="shared" ref="AC25:AC114" si="14">((Z25-Y25)/(AA25-Y25))*(AD25-AB25)+AB25</f>
        <v>0.92820000000000003</v>
      </c>
      <c r="AD25" s="32">
        <f t="shared" ref="AD25:AD114" si="15">LOOKUP(AA25,$AF$3:$BB$3,$AF$5:$BB$5)</f>
        <v>0.92800000000000005</v>
      </c>
      <c r="AE25" s="28"/>
      <c r="AF25" s="174"/>
      <c r="AG25" s="174"/>
      <c r="AH25" s="174"/>
      <c r="AI25" s="174"/>
      <c r="AJ25" s="174"/>
      <c r="AK25" s="174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</row>
    <row r="26" spans="1:54" s="11" customFormat="1" ht="23.1" customHeight="1">
      <c r="A26" s="410"/>
      <c r="B26" s="402"/>
      <c r="C26" s="402"/>
      <c r="D26" s="403"/>
      <c r="E26" s="402"/>
      <c r="F26" s="73">
        <v>2</v>
      </c>
      <c r="G26" s="74">
        <v>60.75</v>
      </c>
      <c r="H26" s="75">
        <v>0.54</v>
      </c>
      <c r="I26" s="76" t="s">
        <v>14</v>
      </c>
      <c r="J26" s="77">
        <v>9.2799999999999994</v>
      </c>
      <c r="K26" s="78" t="s">
        <v>14</v>
      </c>
      <c r="L26" s="121">
        <f t="shared" si="8"/>
        <v>0.94399999999999995</v>
      </c>
      <c r="M26" s="123">
        <f t="shared" si="9"/>
        <v>0.94399999999999995</v>
      </c>
      <c r="N26" s="402"/>
      <c r="O26" s="402"/>
      <c r="P26" s="405"/>
      <c r="Q26" s="4"/>
      <c r="R26" s="203"/>
      <c r="S26" s="204">
        <v>1</v>
      </c>
      <c r="T26" s="22"/>
      <c r="U26" s="22"/>
      <c r="V26" s="22"/>
      <c r="W26" s="4"/>
      <c r="X26" s="118" t="s">
        <v>515</v>
      </c>
      <c r="Y26" s="30">
        <f t="shared" si="1"/>
        <v>50</v>
      </c>
      <c r="Z26" s="31">
        <f t="shared" si="11"/>
        <v>60.75</v>
      </c>
      <c r="AA26" s="30">
        <f t="shared" si="12"/>
        <v>150</v>
      </c>
      <c r="AB26" s="32">
        <f t="shared" si="13"/>
        <v>0.94399999999999995</v>
      </c>
      <c r="AC26" s="33">
        <f t="shared" si="14"/>
        <v>0.94399999999999995</v>
      </c>
      <c r="AD26" s="32">
        <f t="shared" si="15"/>
        <v>0.94399999999999995</v>
      </c>
      <c r="AE26" s="28"/>
      <c r="AF26" s="174"/>
      <c r="AG26" s="174"/>
      <c r="AH26" s="174"/>
      <c r="AI26" s="174"/>
      <c r="AJ26" s="174"/>
      <c r="AK26" s="174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</row>
    <row r="27" spans="1:54" s="11" customFormat="1" ht="23.1" customHeight="1">
      <c r="A27" s="410"/>
      <c r="B27" s="402"/>
      <c r="C27" s="402"/>
      <c r="D27" s="403"/>
      <c r="E27" s="402"/>
      <c r="F27" s="73">
        <v>3</v>
      </c>
      <c r="G27" s="74">
        <v>12.3</v>
      </c>
      <c r="H27" s="75">
        <v>1.39</v>
      </c>
      <c r="I27" s="89">
        <v>0.85</v>
      </c>
      <c r="J27" s="77">
        <v>19.36</v>
      </c>
      <c r="K27" s="91">
        <v>18.57</v>
      </c>
      <c r="L27" s="121">
        <f t="shared" si="8"/>
        <v>0.96634999999999993</v>
      </c>
      <c r="M27" s="123">
        <f t="shared" si="9"/>
        <v>0.96634999999999993</v>
      </c>
      <c r="N27" s="402"/>
      <c r="O27" s="402"/>
      <c r="P27" s="406"/>
      <c r="Q27" s="4"/>
      <c r="R27" s="203"/>
      <c r="S27" s="204"/>
      <c r="T27" s="22"/>
      <c r="U27" s="22"/>
      <c r="V27" s="22"/>
      <c r="W27" s="4"/>
      <c r="X27" s="118" t="s">
        <v>515</v>
      </c>
      <c r="Y27" s="30">
        <f t="shared" si="1"/>
        <v>12</v>
      </c>
      <c r="Z27" s="31">
        <f t="shared" si="11"/>
        <v>12.3</v>
      </c>
      <c r="AA27" s="30">
        <f t="shared" si="12"/>
        <v>14</v>
      </c>
      <c r="AB27" s="32">
        <f t="shared" si="13"/>
        <v>0.96499999999999997</v>
      </c>
      <c r="AC27" s="33">
        <f t="shared" si="14"/>
        <v>0.96634999999999993</v>
      </c>
      <c r="AD27" s="32">
        <f t="shared" si="15"/>
        <v>0.97399999999999998</v>
      </c>
      <c r="AE27" s="28"/>
      <c r="AF27" s="174"/>
      <c r="AG27" s="174"/>
      <c r="AH27" s="174"/>
      <c r="AI27" s="174"/>
      <c r="AJ27" s="174"/>
      <c r="AK27" s="174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</row>
    <row r="28" spans="1:54" s="11" customFormat="1" ht="23.1" customHeight="1">
      <c r="A28" s="410">
        <v>86</v>
      </c>
      <c r="B28" s="402" t="s">
        <v>195</v>
      </c>
      <c r="C28" s="402" t="s">
        <v>212</v>
      </c>
      <c r="D28" s="403" t="s">
        <v>213</v>
      </c>
      <c r="E28" s="402" t="s">
        <v>62</v>
      </c>
      <c r="F28" s="73">
        <v>1</v>
      </c>
      <c r="G28" s="90">
        <v>6.9</v>
      </c>
      <c r="H28" s="75">
        <v>1.49</v>
      </c>
      <c r="I28" s="89">
        <v>1.52</v>
      </c>
      <c r="J28" s="77">
        <v>27.41</v>
      </c>
      <c r="K28" s="78">
        <v>26.05</v>
      </c>
      <c r="L28" s="121">
        <f t="shared" si="8"/>
        <v>0.92910000000000004</v>
      </c>
      <c r="M28" s="123">
        <f t="shared" si="9"/>
        <v>0.92910000000000004</v>
      </c>
      <c r="N28" s="402" t="s">
        <v>478</v>
      </c>
      <c r="O28" s="402" t="s">
        <v>487</v>
      </c>
      <c r="P28" s="404" t="s">
        <v>528</v>
      </c>
      <c r="Q28" s="4"/>
      <c r="R28" s="203"/>
      <c r="S28" s="204"/>
      <c r="T28" s="22"/>
      <c r="U28" s="22"/>
      <c r="V28" s="22"/>
      <c r="W28" s="4"/>
      <c r="X28" s="118" t="s">
        <v>515</v>
      </c>
      <c r="Y28" s="30">
        <f t="shared" si="1"/>
        <v>6</v>
      </c>
      <c r="Z28" s="31">
        <f t="shared" si="11"/>
        <v>6.9</v>
      </c>
      <c r="AA28" s="30">
        <f t="shared" si="12"/>
        <v>8</v>
      </c>
      <c r="AB28" s="32">
        <f t="shared" si="13"/>
        <v>0.93</v>
      </c>
      <c r="AC28" s="33">
        <f t="shared" si="14"/>
        <v>0.92910000000000004</v>
      </c>
      <c r="AD28" s="32">
        <f t="shared" si="15"/>
        <v>0.92800000000000005</v>
      </c>
      <c r="AE28" s="28"/>
      <c r="AF28" s="174"/>
      <c r="AG28" s="174"/>
      <c r="AH28" s="174"/>
      <c r="AI28" s="174"/>
      <c r="AJ28" s="174"/>
      <c r="AK28" s="174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</row>
    <row r="29" spans="1:54" s="11" customFormat="1" ht="23.1" customHeight="1">
      <c r="A29" s="410"/>
      <c r="B29" s="402"/>
      <c r="C29" s="402"/>
      <c r="D29" s="403"/>
      <c r="E29" s="402"/>
      <c r="F29" s="73">
        <v>2</v>
      </c>
      <c r="G29" s="74">
        <v>60.75</v>
      </c>
      <c r="H29" s="75">
        <v>0.54</v>
      </c>
      <c r="I29" s="76" t="s">
        <v>14</v>
      </c>
      <c r="J29" s="77">
        <v>9.2799999999999994</v>
      </c>
      <c r="K29" s="78" t="s">
        <v>14</v>
      </c>
      <c r="L29" s="121">
        <f t="shared" si="8"/>
        <v>0.94399999999999995</v>
      </c>
      <c r="M29" s="123">
        <f t="shared" si="9"/>
        <v>0.94399999999999995</v>
      </c>
      <c r="N29" s="402"/>
      <c r="O29" s="402"/>
      <c r="P29" s="405"/>
      <c r="Q29" s="4"/>
      <c r="R29" s="203"/>
      <c r="S29" s="204">
        <v>1</v>
      </c>
      <c r="T29" s="22"/>
      <c r="U29" s="22"/>
      <c r="V29" s="22"/>
      <c r="W29" s="4"/>
      <c r="X29" s="118" t="s">
        <v>515</v>
      </c>
      <c r="Y29" s="30">
        <f t="shared" si="1"/>
        <v>50</v>
      </c>
      <c r="Z29" s="31">
        <f t="shared" si="11"/>
        <v>60.75</v>
      </c>
      <c r="AA29" s="30">
        <f t="shared" si="12"/>
        <v>150</v>
      </c>
      <c r="AB29" s="32">
        <f t="shared" si="13"/>
        <v>0.94399999999999995</v>
      </c>
      <c r="AC29" s="33">
        <f t="shared" si="14"/>
        <v>0.94399999999999995</v>
      </c>
      <c r="AD29" s="32">
        <f t="shared" si="15"/>
        <v>0.94399999999999995</v>
      </c>
      <c r="AE29" s="28"/>
      <c r="AF29" s="174"/>
      <c r="AG29" s="174"/>
      <c r="AH29" s="174"/>
      <c r="AI29" s="174"/>
      <c r="AJ29" s="174"/>
      <c r="AK29" s="174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</row>
    <row r="30" spans="1:54" s="11" customFormat="1" ht="23.1" customHeight="1">
      <c r="A30" s="410"/>
      <c r="B30" s="402"/>
      <c r="C30" s="402"/>
      <c r="D30" s="403"/>
      <c r="E30" s="402"/>
      <c r="F30" s="73">
        <v>3</v>
      </c>
      <c r="G30" s="74">
        <v>12.8</v>
      </c>
      <c r="H30" s="75">
        <v>1.39</v>
      </c>
      <c r="I30" s="89">
        <v>1.54</v>
      </c>
      <c r="J30" s="77">
        <v>19.36</v>
      </c>
      <c r="K30" s="91">
        <v>23.28</v>
      </c>
      <c r="L30" s="121">
        <f t="shared" si="8"/>
        <v>0.96860000000000002</v>
      </c>
      <c r="M30" s="123">
        <f t="shared" si="9"/>
        <v>0.96860000000000002</v>
      </c>
      <c r="N30" s="402"/>
      <c r="O30" s="402"/>
      <c r="P30" s="406"/>
      <c r="Q30" s="4"/>
      <c r="R30" s="203"/>
      <c r="S30" s="204"/>
      <c r="T30" s="22"/>
      <c r="U30" s="22"/>
      <c r="V30" s="22"/>
      <c r="W30" s="4"/>
      <c r="X30" s="118" t="s">
        <v>515</v>
      </c>
      <c r="Y30" s="30">
        <f t="shared" si="1"/>
        <v>12</v>
      </c>
      <c r="Z30" s="31">
        <f t="shared" si="11"/>
        <v>12.8</v>
      </c>
      <c r="AA30" s="30">
        <f t="shared" si="12"/>
        <v>14</v>
      </c>
      <c r="AB30" s="32">
        <f t="shared" si="13"/>
        <v>0.96499999999999997</v>
      </c>
      <c r="AC30" s="33">
        <f t="shared" si="14"/>
        <v>0.96860000000000002</v>
      </c>
      <c r="AD30" s="32">
        <f t="shared" si="15"/>
        <v>0.97399999999999998</v>
      </c>
      <c r="AE30" s="28"/>
      <c r="AF30" s="174"/>
      <c r="AG30" s="174"/>
      <c r="AH30" s="174"/>
      <c r="AI30" s="174"/>
      <c r="AJ30" s="174"/>
      <c r="AK30" s="174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</row>
    <row r="31" spans="1:54" s="11" customFormat="1" ht="23.1" customHeight="1">
      <c r="A31" s="303"/>
      <c r="B31" s="299"/>
      <c r="C31" s="299"/>
      <c r="D31" s="300"/>
      <c r="E31" s="299"/>
      <c r="F31" s="299"/>
      <c r="G31" s="74"/>
      <c r="H31" s="75"/>
      <c r="I31" s="89"/>
      <c r="J31" s="77"/>
      <c r="K31" s="91"/>
      <c r="L31" s="121"/>
      <c r="M31" s="123"/>
      <c r="N31" s="299"/>
      <c r="O31" s="299"/>
      <c r="P31" s="300"/>
      <c r="Q31" s="4"/>
      <c r="R31" s="203"/>
      <c r="S31" s="204"/>
      <c r="T31" s="22"/>
      <c r="U31" s="22"/>
      <c r="V31" s="22"/>
      <c r="W31" s="4"/>
      <c r="X31" s="118"/>
      <c r="Y31" s="30"/>
      <c r="Z31" s="31"/>
      <c r="AA31" s="30"/>
      <c r="AB31" s="32"/>
      <c r="AC31" s="33"/>
      <c r="AD31" s="32"/>
      <c r="AE31" s="28"/>
      <c r="AF31" s="296"/>
      <c r="AG31" s="296"/>
      <c r="AH31" s="296"/>
      <c r="AI31" s="296"/>
      <c r="AJ31" s="296"/>
      <c r="AK31" s="296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</row>
    <row r="32" spans="1:54" s="11" customFormat="1" ht="23.1" customHeight="1">
      <c r="A32" s="362" t="s">
        <v>25</v>
      </c>
      <c r="B32" s="362"/>
      <c r="C32" s="362"/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4"/>
      <c r="R32" s="203"/>
      <c r="S32" s="204"/>
      <c r="T32" s="22"/>
      <c r="U32" s="22"/>
      <c r="V32" s="22"/>
      <c r="W32" s="4"/>
      <c r="X32" s="118"/>
      <c r="Y32" s="30"/>
      <c r="Z32" s="31"/>
      <c r="AA32" s="30"/>
      <c r="AB32" s="32"/>
      <c r="AC32" s="33"/>
      <c r="AD32" s="32"/>
      <c r="AE32" s="28"/>
      <c r="AF32" s="296"/>
      <c r="AG32" s="296"/>
      <c r="AH32" s="296"/>
      <c r="AI32" s="296"/>
      <c r="AJ32" s="296"/>
      <c r="AK32" s="296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</row>
    <row r="33" spans="1:54" s="11" customFormat="1" ht="23.1" customHeight="1">
      <c r="A33" s="363" t="s">
        <v>26</v>
      </c>
      <c r="B33" s="363"/>
      <c r="C33" s="363"/>
      <c r="D33" s="363"/>
      <c r="E33" s="363"/>
      <c r="F33" s="363"/>
      <c r="G33" s="363"/>
      <c r="H33" s="363"/>
      <c r="I33" s="363"/>
      <c r="J33" s="363"/>
      <c r="K33" s="363"/>
      <c r="L33" s="363"/>
      <c r="M33" s="363"/>
      <c r="N33" s="363"/>
      <c r="O33" s="363"/>
      <c r="P33" s="363"/>
      <c r="Q33" s="4"/>
      <c r="R33" s="203"/>
      <c r="S33" s="204"/>
      <c r="T33" s="22"/>
      <c r="U33" s="22"/>
      <c r="V33" s="22"/>
      <c r="W33" s="4"/>
      <c r="X33" s="118"/>
      <c r="Y33" s="30"/>
      <c r="Z33" s="31"/>
      <c r="AA33" s="30"/>
      <c r="AB33" s="32"/>
      <c r="AC33" s="33"/>
      <c r="AD33" s="32"/>
      <c r="AE33" s="28"/>
      <c r="AF33" s="296"/>
      <c r="AG33" s="296"/>
      <c r="AH33" s="296"/>
      <c r="AI33" s="296"/>
      <c r="AJ33" s="296"/>
      <c r="AK33" s="296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</row>
    <row r="34" spans="1:54" s="11" customFormat="1" ht="23.1" customHeight="1">
      <c r="A34" s="394" t="s">
        <v>547</v>
      </c>
      <c r="B34" s="394"/>
      <c r="C34" s="394"/>
      <c r="D34" s="394"/>
      <c r="E34" s="394"/>
      <c r="F34" s="394"/>
      <c r="G34" s="394"/>
      <c r="H34" s="394"/>
      <c r="I34" s="394"/>
      <c r="J34" s="394"/>
      <c r="K34" s="394"/>
      <c r="L34" s="394"/>
      <c r="M34" s="394"/>
      <c r="N34" s="394"/>
      <c r="O34" s="394"/>
      <c r="P34" s="394"/>
      <c r="Q34" s="4"/>
      <c r="R34" s="203"/>
      <c r="S34" s="204"/>
      <c r="T34" s="22"/>
      <c r="U34" s="22"/>
      <c r="V34" s="22"/>
      <c r="W34" s="4"/>
      <c r="X34" s="118"/>
      <c r="Y34" s="30"/>
      <c r="Z34" s="31"/>
      <c r="AA34" s="30"/>
      <c r="AB34" s="32"/>
      <c r="AC34" s="33"/>
      <c r="AD34" s="32"/>
      <c r="AE34" s="28"/>
      <c r="AF34" s="296"/>
      <c r="AG34" s="296"/>
      <c r="AH34" s="296"/>
      <c r="AI34" s="296"/>
      <c r="AJ34" s="296"/>
      <c r="AK34" s="296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</row>
    <row r="35" spans="1:54" s="11" customFormat="1" ht="23.1" customHeight="1">
      <c r="A35" s="313" t="s">
        <v>548</v>
      </c>
      <c r="B35" s="305"/>
      <c r="C35" s="305"/>
      <c r="D35" s="305"/>
      <c r="E35" s="305"/>
      <c r="F35" s="305"/>
      <c r="G35" s="305"/>
      <c r="H35" s="305"/>
      <c r="I35" s="305"/>
      <c r="J35" s="305"/>
      <c r="K35" s="305"/>
      <c r="L35" s="305"/>
      <c r="M35" s="305"/>
      <c r="N35" s="305"/>
      <c r="O35" s="305"/>
      <c r="P35" s="305"/>
      <c r="Q35" s="4"/>
      <c r="R35" s="203"/>
      <c r="S35" s="204"/>
      <c r="T35" s="22"/>
      <c r="U35" s="22"/>
      <c r="V35" s="22"/>
      <c r="W35" s="4"/>
      <c r="X35" s="118"/>
      <c r="Y35" s="30"/>
      <c r="Z35" s="31"/>
      <c r="AA35" s="30"/>
      <c r="AB35" s="32"/>
      <c r="AC35" s="33"/>
      <c r="AD35" s="32"/>
      <c r="AE35" s="28"/>
      <c r="AF35" s="296"/>
      <c r="AG35" s="296"/>
      <c r="AH35" s="296"/>
      <c r="AI35" s="296"/>
      <c r="AJ35" s="296"/>
      <c r="AK35" s="296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</row>
    <row r="36" spans="1:54" s="11" customFormat="1" ht="12.95" customHeight="1" thickBot="1">
      <c r="A36" s="8"/>
      <c r="B36" s="8"/>
      <c r="C36" s="9"/>
      <c r="D36" s="9"/>
      <c r="E36" s="6"/>
      <c r="F36" s="10"/>
      <c r="G36" s="10"/>
      <c r="H36" s="10"/>
      <c r="I36" s="10"/>
      <c r="J36" s="10"/>
      <c r="K36" s="10"/>
      <c r="L36" s="6"/>
      <c r="M36" s="6"/>
      <c r="N36" s="6"/>
      <c r="O36" s="6"/>
      <c r="P36" s="7"/>
      <c r="Q36" s="4"/>
      <c r="R36" s="203"/>
      <c r="S36" s="204"/>
      <c r="T36" s="22"/>
      <c r="U36" s="22"/>
      <c r="V36" s="22"/>
      <c r="W36" s="4"/>
      <c r="X36" s="118"/>
      <c r="Y36" s="30"/>
      <c r="Z36" s="31"/>
      <c r="AA36" s="30"/>
      <c r="AB36" s="32"/>
      <c r="AC36" s="33"/>
      <c r="AD36" s="32"/>
      <c r="AE36" s="28"/>
      <c r="AF36" s="296"/>
      <c r="AG36" s="296"/>
      <c r="AH36" s="296"/>
      <c r="AI36" s="296"/>
      <c r="AJ36" s="296"/>
      <c r="AK36" s="296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</row>
    <row r="37" spans="1:54" s="11" customFormat="1" ht="12.95" customHeight="1">
      <c r="A37" s="371" t="s">
        <v>0</v>
      </c>
      <c r="B37" s="359" t="s">
        <v>1</v>
      </c>
      <c r="C37" s="359" t="s">
        <v>2</v>
      </c>
      <c r="D37" s="359" t="s">
        <v>3</v>
      </c>
      <c r="E37" s="359" t="s">
        <v>4</v>
      </c>
      <c r="F37" s="377" t="s">
        <v>5</v>
      </c>
      <c r="G37" s="368" t="s">
        <v>486</v>
      </c>
      <c r="H37" s="364" t="s">
        <v>6</v>
      </c>
      <c r="I37" s="365"/>
      <c r="J37" s="364" t="s">
        <v>7</v>
      </c>
      <c r="K37" s="365"/>
      <c r="L37" s="435" t="s">
        <v>553</v>
      </c>
      <c r="M37" s="382"/>
      <c r="N37" s="359" t="s">
        <v>23</v>
      </c>
      <c r="O37" s="359" t="s">
        <v>24</v>
      </c>
      <c r="P37" s="371" t="s">
        <v>523</v>
      </c>
      <c r="Q37" s="4"/>
      <c r="R37" s="203"/>
      <c r="S37" s="204"/>
      <c r="T37" s="22"/>
      <c r="U37" s="22"/>
      <c r="V37" s="22"/>
      <c r="W37" s="4"/>
      <c r="X37" s="118"/>
      <c r="Y37" s="30"/>
      <c r="Z37" s="31"/>
      <c r="AA37" s="30"/>
      <c r="AB37" s="32"/>
      <c r="AC37" s="33"/>
      <c r="AD37" s="32"/>
      <c r="AE37" s="28"/>
      <c r="AF37" s="296"/>
      <c r="AG37" s="296"/>
      <c r="AH37" s="296"/>
      <c r="AI37" s="296"/>
      <c r="AJ37" s="296"/>
      <c r="AK37" s="296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</row>
    <row r="38" spans="1:54" s="11" customFormat="1" ht="12.95" customHeight="1">
      <c r="A38" s="372"/>
      <c r="B38" s="360"/>
      <c r="C38" s="360"/>
      <c r="D38" s="360"/>
      <c r="E38" s="360"/>
      <c r="F38" s="378"/>
      <c r="G38" s="369"/>
      <c r="H38" s="366"/>
      <c r="I38" s="367"/>
      <c r="J38" s="366"/>
      <c r="K38" s="367"/>
      <c r="L38" s="383"/>
      <c r="M38" s="384"/>
      <c r="N38" s="360"/>
      <c r="O38" s="360"/>
      <c r="P38" s="372"/>
      <c r="Q38" s="4"/>
      <c r="R38" s="203"/>
      <c r="S38" s="204"/>
      <c r="T38" s="22"/>
      <c r="U38" s="22"/>
      <c r="V38" s="22"/>
      <c r="W38" s="4"/>
      <c r="X38" s="118"/>
      <c r="Y38" s="30"/>
      <c r="Z38" s="31"/>
      <c r="AA38" s="30"/>
      <c r="AB38" s="32"/>
      <c r="AC38" s="33"/>
      <c r="AD38" s="32"/>
      <c r="AE38" s="28"/>
      <c r="AF38" s="296"/>
      <c r="AG38" s="296"/>
      <c r="AH38" s="296"/>
      <c r="AI38" s="296"/>
      <c r="AJ38" s="296"/>
      <c r="AK38" s="296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</row>
    <row r="39" spans="1:54" s="11" customFormat="1" ht="27" customHeight="1" thickBot="1">
      <c r="A39" s="395"/>
      <c r="B39" s="393"/>
      <c r="C39" s="393"/>
      <c r="D39" s="393"/>
      <c r="E39" s="393"/>
      <c r="F39" s="396"/>
      <c r="G39" s="370"/>
      <c r="H39" s="1" t="s">
        <v>8</v>
      </c>
      <c r="I39" s="2" t="s">
        <v>9</v>
      </c>
      <c r="J39" s="1" t="s">
        <v>8</v>
      </c>
      <c r="K39" s="2" t="s">
        <v>9</v>
      </c>
      <c r="L39" s="1" t="s">
        <v>8</v>
      </c>
      <c r="M39" s="13" t="s">
        <v>9</v>
      </c>
      <c r="N39" s="393"/>
      <c r="O39" s="393"/>
      <c r="P39" s="374"/>
      <c r="Q39" s="4"/>
      <c r="R39" s="203"/>
      <c r="S39" s="204"/>
      <c r="T39" s="22"/>
      <c r="U39" s="22"/>
      <c r="V39" s="22"/>
      <c r="W39" s="4"/>
      <c r="X39" s="118"/>
      <c r="Y39" s="30"/>
      <c r="Z39" s="31"/>
      <c r="AA39" s="30"/>
      <c r="AB39" s="32"/>
      <c r="AC39" s="33"/>
      <c r="AD39" s="32"/>
      <c r="AE39" s="28"/>
      <c r="AF39" s="296"/>
      <c r="AG39" s="296"/>
      <c r="AH39" s="296"/>
      <c r="AI39" s="296"/>
      <c r="AJ39" s="296"/>
      <c r="AK39" s="296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</row>
    <row r="40" spans="1:54" s="11" customFormat="1" ht="23.1" customHeight="1">
      <c r="A40" s="402">
        <v>115</v>
      </c>
      <c r="B40" s="402" t="s">
        <v>262</v>
      </c>
      <c r="C40" s="402" t="s">
        <v>275</v>
      </c>
      <c r="D40" s="403" t="s">
        <v>276</v>
      </c>
      <c r="E40" s="402" t="s">
        <v>277</v>
      </c>
      <c r="F40" s="73">
        <v>1</v>
      </c>
      <c r="G40" s="74">
        <v>6.3</v>
      </c>
      <c r="H40" s="75">
        <v>1.1000000000000001</v>
      </c>
      <c r="I40" s="76">
        <v>1</v>
      </c>
      <c r="J40" s="77">
        <v>27.72</v>
      </c>
      <c r="K40" s="91">
        <v>28.57</v>
      </c>
      <c r="L40" s="121">
        <f t="shared" si="8"/>
        <v>0.92970000000000008</v>
      </c>
      <c r="M40" s="123">
        <f t="shared" si="9"/>
        <v>0.92970000000000008</v>
      </c>
      <c r="N40" s="402" t="s">
        <v>478</v>
      </c>
      <c r="O40" s="402" t="s">
        <v>487</v>
      </c>
      <c r="P40" s="404" t="s">
        <v>528</v>
      </c>
      <c r="Q40" s="4"/>
      <c r="R40" s="203"/>
      <c r="S40" s="204"/>
      <c r="T40" s="22"/>
      <c r="U40" s="22"/>
      <c r="V40" s="22"/>
      <c r="W40" s="4"/>
      <c r="X40" s="118" t="s">
        <v>515</v>
      </c>
      <c r="Y40" s="30">
        <f t="shared" si="1"/>
        <v>6</v>
      </c>
      <c r="Z40" s="31">
        <f t="shared" si="11"/>
        <v>6.3</v>
      </c>
      <c r="AA40" s="30">
        <f t="shared" si="12"/>
        <v>8</v>
      </c>
      <c r="AB40" s="32">
        <f t="shared" si="13"/>
        <v>0.93</v>
      </c>
      <c r="AC40" s="33">
        <f t="shared" si="14"/>
        <v>0.92970000000000008</v>
      </c>
      <c r="AD40" s="32">
        <f t="shared" si="15"/>
        <v>0.92800000000000005</v>
      </c>
      <c r="AE40" s="28"/>
      <c r="AF40" s="174"/>
      <c r="AG40" s="174"/>
      <c r="AH40" s="174"/>
      <c r="AI40" s="174"/>
      <c r="AJ40" s="174"/>
      <c r="AK40" s="174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</row>
    <row r="41" spans="1:54" s="11" customFormat="1" ht="23.1" customHeight="1">
      <c r="A41" s="402"/>
      <c r="B41" s="402"/>
      <c r="C41" s="402"/>
      <c r="D41" s="403"/>
      <c r="E41" s="402"/>
      <c r="F41" s="73">
        <v>2</v>
      </c>
      <c r="G41" s="74">
        <v>27.38</v>
      </c>
      <c r="H41" s="75">
        <v>1.88</v>
      </c>
      <c r="I41" s="76">
        <v>8.01</v>
      </c>
      <c r="J41" s="77">
        <v>22.17</v>
      </c>
      <c r="K41" s="91">
        <v>94.15</v>
      </c>
      <c r="L41" s="121">
        <f t="shared" si="8"/>
        <v>0.96055000000000001</v>
      </c>
      <c r="M41" s="123">
        <f t="shared" si="9"/>
        <v>0.96055000000000001</v>
      </c>
      <c r="N41" s="402"/>
      <c r="O41" s="402"/>
      <c r="P41" s="405"/>
      <c r="R41" s="243"/>
      <c r="S41" s="244">
        <v>1</v>
      </c>
      <c r="T41" s="23"/>
      <c r="U41" s="23"/>
      <c r="V41" s="23"/>
      <c r="X41" s="118" t="s">
        <v>515</v>
      </c>
      <c r="Y41" s="30">
        <f t="shared" si="1"/>
        <v>26</v>
      </c>
      <c r="Z41" s="31">
        <f t="shared" si="11"/>
        <v>27.38</v>
      </c>
      <c r="AA41" s="30">
        <f t="shared" si="12"/>
        <v>28</v>
      </c>
      <c r="AB41" s="32">
        <f t="shared" si="13"/>
        <v>0.96399999999999997</v>
      </c>
      <c r="AC41" s="33">
        <f t="shared" si="14"/>
        <v>0.96055000000000001</v>
      </c>
      <c r="AD41" s="32">
        <f t="shared" si="15"/>
        <v>0.95899999999999996</v>
      </c>
      <c r="AE41" s="28"/>
      <c r="AF41" s="174"/>
      <c r="AG41" s="174"/>
      <c r="AH41" s="174"/>
      <c r="AI41" s="174"/>
      <c r="AJ41" s="174"/>
      <c r="AK41" s="174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</row>
    <row r="42" spans="1:54" s="11" customFormat="1" ht="23.1" customHeight="1">
      <c r="A42" s="402"/>
      <c r="B42" s="402"/>
      <c r="C42" s="402"/>
      <c r="D42" s="403"/>
      <c r="E42" s="402"/>
      <c r="F42" s="73">
        <v>3</v>
      </c>
      <c r="G42" s="74">
        <v>60.9</v>
      </c>
      <c r="H42" s="75">
        <v>0.54</v>
      </c>
      <c r="I42" s="76" t="s">
        <v>14</v>
      </c>
      <c r="J42" s="77">
        <v>9.2799999999999994</v>
      </c>
      <c r="K42" s="91" t="s">
        <v>14</v>
      </c>
      <c r="L42" s="121">
        <f t="shared" si="8"/>
        <v>0.94399999999999995</v>
      </c>
      <c r="M42" s="123">
        <f t="shared" si="9"/>
        <v>0.94399999999999995</v>
      </c>
      <c r="N42" s="402"/>
      <c r="O42" s="402"/>
      <c r="P42" s="405"/>
      <c r="R42" s="243"/>
      <c r="S42" s="244"/>
      <c r="T42" s="23"/>
      <c r="U42" s="23"/>
      <c r="V42" s="23"/>
      <c r="X42" s="118" t="s">
        <v>515</v>
      </c>
      <c r="Y42" s="30">
        <f t="shared" si="1"/>
        <v>50</v>
      </c>
      <c r="Z42" s="31">
        <f t="shared" si="11"/>
        <v>60.9</v>
      </c>
      <c r="AA42" s="30">
        <f t="shared" si="12"/>
        <v>150</v>
      </c>
      <c r="AB42" s="32">
        <f t="shared" si="13"/>
        <v>0.94399999999999995</v>
      </c>
      <c r="AC42" s="33">
        <f t="shared" si="14"/>
        <v>0.94399999999999995</v>
      </c>
      <c r="AD42" s="32">
        <f t="shared" si="15"/>
        <v>0.94399999999999995</v>
      </c>
      <c r="AE42" s="28"/>
      <c r="AF42" s="174"/>
      <c r="AG42" s="174"/>
      <c r="AH42" s="174"/>
      <c r="AI42" s="174"/>
      <c r="AJ42" s="174"/>
      <c r="AK42" s="174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</row>
    <row r="43" spans="1:54" s="11" customFormat="1" ht="23.1" customHeight="1">
      <c r="A43" s="402"/>
      <c r="B43" s="402"/>
      <c r="C43" s="402"/>
      <c r="D43" s="403"/>
      <c r="E43" s="402"/>
      <c r="F43" s="73">
        <v>4</v>
      </c>
      <c r="G43" s="74">
        <v>11.8</v>
      </c>
      <c r="H43" s="75">
        <v>1.1299999999999999</v>
      </c>
      <c r="I43" s="76">
        <v>0.92</v>
      </c>
      <c r="J43" s="77">
        <v>20.41</v>
      </c>
      <c r="K43" s="78">
        <v>24</v>
      </c>
      <c r="L43" s="121">
        <f t="shared" si="8"/>
        <v>0.96299999999999997</v>
      </c>
      <c r="M43" s="123">
        <f t="shared" si="9"/>
        <v>0.96299999999999997</v>
      </c>
      <c r="N43" s="402"/>
      <c r="O43" s="402"/>
      <c r="P43" s="406"/>
      <c r="R43" s="243"/>
      <c r="S43" s="244"/>
      <c r="T43" s="23"/>
      <c r="U43" s="23"/>
      <c r="V43" s="23"/>
      <c r="X43" s="118" t="s">
        <v>515</v>
      </c>
      <c r="Y43" s="30">
        <f t="shared" si="1"/>
        <v>10</v>
      </c>
      <c r="Z43" s="31">
        <f t="shared" si="11"/>
        <v>11.8</v>
      </c>
      <c r="AA43" s="30">
        <f t="shared" si="12"/>
        <v>12</v>
      </c>
      <c r="AB43" s="32">
        <f t="shared" si="13"/>
        <v>0.94499999999999995</v>
      </c>
      <c r="AC43" s="33">
        <f t="shared" si="14"/>
        <v>0.96299999999999997</v>
      </c>
      <c r="AD43" s="32">
        <f t="shared" si="15"/>
        <v>0.96499999999999997</v>
      </c>
      <c r="AE43" s="28"/>
      <c r="AF43" s="174"/>
      <c r="AG43" s="174"/>
      <c r="AH43" s="174"/>
      <c r="AI43" s="174"/>
      <c r="AJ43" s="174"/>
      <c r="AK43" s="174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</row>
    <row r="44" spans="1:54" s="11" customFormat="1" ht="23.1" customHeight="1">
      <c r="A44" s="410">
        <v>110</v>
      </c>
      <c r="B44" s="402" t="s">
        <v>262</v>
      </c>
      <c r="C44" s="402" t="s">
        <v>265</v>
      </c>
      <c r="D44" s="403" t="s">
        <v>266</v>
      </c>
      <c r="E44" s="402" t="s">
        <v>152</v>
      </c>
      <c r="F44" s="73">
        <v>1</v>
      </c>
      <c r="G44" s="74">
        <v>12.62</v>
      </c>
      <c r="H44" s="75">
        <v>1.39</v>
      </c>
      <c r="I44" s="76">
        <v>0.85</v>
      </c>
      <c r="J44" s="77">
        <v>19.36</v>
      </c>
      <c r="K44" s="91">
        <v>18.57</v>
      </c>
      <c r="L44" s="121">
        <f t="shared" si="8"/>
        <v>0.96778999999999993</v>
      </c>
      <c r="M44" s="123">
        <f t="shared" si="9"/>
        <v>0.96778999999999993</v>
      </c>
      <c r="N44" s="402" t="s">
        <v>478</v>
      </c>
      <c r="O44" s="402" t="s">
        <v>487</v>
      </c>
      <c r="P44" s="404" t="s">
        <v>528</v>
      </c>
      <c r="R44" s="243"/>
      <c r="S44" s="244"/>
      <c r="T44" s="23"/>
      <c r="U44" s="23"/>
      <c r="V44" s="23"/>
      <c r="X44" s="118" t="s">
        <v>515</v>
      </c>
      <c r="Y44" s="30">
        <f t="shared" si="1"/>
        <v>12</v>
      </c>
      <c r="Z44" s="31">
        <f t="shared" si="11"/>
        <v>12.62</v>
      </c>
      <c r="AA44" s="30">
        <f t="shared" si="12"/>
        <v>14</v>
      </c>
      <c r="AB44" s="32">
        <f t="shared" si="13"/>
        <v>0.96499999999999997</v>
      </c>
      <c r="AC44" s="33">
        <f t="shared" si="14"/>
        <v>0.96778999999999993</v>
      </c>
      <c r="AD44" s="32">
        <f t="shared" si="15"/>
        <v>0.97399999999999998</v>
      </c>
      <c r="AE44" s="28"/>
      <c r="AF44" s="174"/>
      <c r="AG44" s="174"/>
      <c r="AH44" s="174"/>
      <c r="AI44" s="174"/>
      <c r="AJ44" s="174"/>
      <c r="AK44" s="174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</row>
    <row r="45" spans="1:54" s="11" customFormat="1" ht="23.1" customHeight="1">
      <c r="A45" s="410"/>
      <c r="B45" s="402"/>
      <c r="C45" s="402"/>
      <c r="D45" s="403"/>
      <c r="E45" s="402"/>
      <c r="F45" s="73">
        <v>2</v>
      </c>
      <c r="G45" s="74">
        <v>60.8</v>
      </c>
      <c r="H45" s="75">
        <v>0.54</v>
      </c>
      <c r="I45" s="76" t="s">
        <v>14</v>
      </c>
      <c r="J45" s="77">
        <v>9.2799999999999994</v>
      </c>
      <c r="K45" s="78" t="s">
        <v>14</v>
      </c>
      <c r="L45" s="121">
        <f t="shared" si="8"/>
        <v>0.94399999999999995</v>
      </c>
      <c r="M45" s="123">
        <f t="shared" si="9"/>
        <v>0.94399999999999995</v>
      </c>
      <c r="N45" s="402"/>
      <c r="O45" s="402"/>
      <c r="P45" s="405"/>
      <c r="R45" s="243"/>
      <c r="S45" s="244">
        <v>1</v>
      </c>
      <c r="T45" s="23"/>
      <c r="U45" s="23"/>
      <c r="V45" s="23"/>
      <c r="X45" s="118" t="s">
        <v>515</v>
      </c>
      <c r="Y45" s="30">
        <f t="shared" si="1"/>
        <v>50</v>
      </c>
      <c r="Z45" s="31">
        <f t="shared" si="11"/>
        <v>60.8</v>
      </c>
      <c r="AA45" s="30">
        <f t="shared" si="12"/>
        <v>150</v>
      </c>
      <c r="AB45" s="32">
        <f t="shared" si="13"/>
        <v>0.94399999999999995</v>
      </c>
      <c r="AC45" s="33">
        <f t="shared" si="14"/>
        <v>0.94399999999999995</v>
      </c>
      <c r="AD45" s="32">
        <f t="shared" si="15"/>
        <v>0.94399999999999995</v>
      </c>
      <c r="AE45" s="28"/>
      <c r="AF45" s="174"/>
      <c r="AG45" s="174"/>
      <c r="AH45" s="174"/>
      <c r="AI45" s="174"/>
      <c r="AJ45" s="174"/>
      <c r="AK45" s="174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</row>
    <row r="46" spans="1:54" s="11" customFormat="1" ht="23.1" customHeight="1">
      <c r="A46" s="410"/>
      <c r="B46" s="402"/>
      <c r="C46" s="402"/>
      <c r="D46" s="403"/>
      <c r="E46" s="402"/>
      <c r="F46" s="73">
        <v>3</v>
      </c>
      <c r="G46" s="74">
        <v>12.67</v>
      </c>
      <c r="H46" s="75">
        <v>1.39</v>
      </c>
      <c r="I46" s="76">
        <v>0.85</v>
      </c>
      <c r="J46" s="77">
        <v>19.36</v>
      </c>
      <c r="K46" s="91">
        <v>18.57</v>
      </c>
      <c r="L46" s="121">
        <f t="shared" si="8"/>
        <v>0.96801499999999996</v>
      </c>
      <c r="M46" s="123">
        <f t="shared" si="9"/>
        <v>0.96801499999999996</v>
      </c>
      <c r="N46" s="402"/>
      <c r="O46" s="402"/>
      <c r="P46" s="406"/>
      <c r="R46" s="243"/>
      <c r="S46" s="244"/>
      <c r="T46" s="23"/>
      <c r="U46" s="23"/>
      <c r="V46" s="23"/>
      <c r="X46" s="118" t="s">
        <v>515</v>
      </c>
      <c r="Y46" s="30">
        <f t="shared" si="1"/>
        <v>12</v>
      </c>
      <c r="Z46" s="31">
        <f t="shared" si="11"/>
        <v>12.67</v>
      </c>
      <c r="AA46" s="30">
        <f t="shared" si="12"/>
        <v>14</v>
      </c>
      <c r="AB46" s="32">
        <f t="shared" si="13"/>
        <v>0.96499999999999997</v>
      </c>
      <c r="AC46" s="33">
        <f t="shared" si="14"/>
        <v>0.96801499999999996</v>
      </c>
      <c r="AD46" s="32">
        <f t="shared" si="15"/>
        <v>0.97399999999999998</v>
      </c>
      <c r="AE46" s="28"/>
      <c r="AF46" s="174"/>
      <c r="AG46" s="174"/>
      <c r="AH46" s="174"/>
      <c r="AI46" s="174"/>
      <c r="AJ46" s="174"/>
      <c r="AK46" s="174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</row>
    <row r="47" spans="1:54" s="11" customFormat="1" ht="23.1" customHeight="1">
      <c r="A47" s="402">
        <v>141</v>
      </c>
      <c r="B47" s="402" t="s">
        <v>331</v>
      </c>
      <c r="C47" s="402" t="s">
        <v>332</v>
      </c>
      <c r="D47" s="403" t="s">
        <v>333</v>
      </c>
      <c r="E47" s="402" t="s">
        <v>277</v>
      </c>
      <c r="F47" s="73">
        <v>1</v>
      </c>
      <c r="G47" s="74">
        <v>4.8499999999999996</v>
      </c>
      <c r="H47" s="75">
        <v>1.01</v>
      </c>
      <c r="I47" s="89">
        <v>1.94</v>
      </c>
      <c r="J47" s="77">
        <v>28.28</v>
      </c>
      <c r="K47" s="91">
        <v>78.61</v>
      </c>
      <c r="L47" s="121">
        <f t="shared" si="8"/>
        <v>0.93862500000000004</v>
      </c>
      <c r="M47" s="123">
        <f t="shared" si="9"/>
        <v>0.93862500000000004</v>
      </c>
      <c r="N47" s="402" t="s">
        <v>478</v>
      </c>
      <c r="O47" s="402" t="s">
        <v>487</v>
      </c>
      <c r="P47" s="404" t="s">
        <v>528</v>
      </c>
      <c r="R47" s="243"/>
      <c r="S47" s="244"/>
      <c r="T47" s="23"/>
      <c r="U47" s="23"/>
      <c r="V47" s="23"/>
      <c r="X47" s="118" t="s">
        <v>515</v>
      </c>
      <c r="Y47" s="30">
        <f t="shared" si="1"/>
        <v>4</v>
      </c>
      <c r="Z47" s="31">
        <f t="shared" si="11"/>
        <v>4.8499999999999996</v>
      </c>
      <c r="AA47" s="30">
        <f t="shared" si="12"/>
        <v>6</v>
      </c>
      <c r="AB47" s="32">
        <f t="shared" si="13"/>
        <v>0.94499999999999995</v>
      </c>
      <c r="AC47" s="33">
        <f t="shared" si="14"/>
        <v>0.93862500000000004</v>
      </c>
      <c r="AD47" s="32">
        <f t="shared" si="15"/>
        <v>0.93</v>
      </c>
      <c r="AE47" s="28"/>
      <c r="AF47" s="174"/>
      <c r="AG47" s="174"/>
      <c r="AH47" s="174"/>
      <c r="AI47" s="174"/>
      <c r="AJ47" s="174"/>
      <c r="AK47" s="174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</row>
    <row r="48" spans="1:54" s="11" customFormat="1" ht="23.1" customHeight="1">
      <c r="A48" s="402"/>
      <c r="B48" s="402"/>
      <c r="C48" s="402"/>
      <c r="D48" s="403"/>
      <c r="E48" s="402"/>
      <c r="F48" s="73">
        <v>2</v>
      </c>
      <c r="G48" s="74">
        <v>15.24</v>
      </c>
      <c r="H48" s="75">
        <v>2.95</v>
      </c>
      <c r="I48" s="89">
        <v>6.52</v>
      </c>
      <c r="J48" s="77">
        <v>45.78</v>
      </c>
      <c r="K48" s="91">
        <v>101.16</v>
      </c>
      <c r="L48" s="121">
        <f t="shared" si="8"/>
        <v>0.97772000000000003</v>
      </c>
      <c r="M48" s="123">
        <f t="shared" si="9"/>
        <v>0.97772000000000003</v>
      </c>
      <c r="N48" s="402"/>
      <c r="O48" s="402"/>
      <c r="P48" s="405"/>
      <c r="R48" s="243"/>
      <c r="S48" s="244">
        <v>1</v>
      </c>
      <c r="T48" s="23"/>
      <c r="U48" s="23"/>
      <c r="V48" s="23"/>
      <c r="X48" s="118" t="s">
        <v>515</v>
      </c>
      <c r="Y48" s="30">
        <f t="shared" si="1"/>
        <v>14</v>
      </c>
      <c r="Z48" s="31">
        <f t="shared" si="11"/>
        <v>15.24</v>
      </c>
      <c r="AA48" s="30">
        <f t="shared" si="12"/>
        <v>16</v>
      </c>
      <c r="AB48" s="32">
        <f t="shared" si="13"/>
        <v>0.97399999999999998</v>
      </c>
      <c r="AC48" s="33">
        <f t="shared" si="14"/>
        <v>0.97772000000000003</v>
      </c>
      <c r="AD48" s="32">
        <f t="shared" si="15"/>
        <v>0.98</v>
      </c>
      <c r="AE48" s="28"/>
      <c r="AF48" s="174"/>
      <c r="AG48" s="174"/>
      <c r="AH48" s="174"/>
      <c r="AI48" s="174"/>
      <c r="AJ48" s="174"/>
      <c r="AK48" s="174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</row>
    <row r="49" spans="1:54" s="11" customFormat="1" ht="23.1" customHeight="1">
      <c r="A49" s="402"/>
      <c r="B49" s="402"/>
      <c r="C49" s="402"/>
      <c r="D49" s="403"/>
      <c r="E49" s="402"/>
      <c r="F49" s="73">
        <v>3</v>
      </c>
      <c r="G49" s="74">
        <v>60.96</v>
      </c>
      <c r="H49" s="75">
        <v>0.54</v>
      </c>
      <c r="I49" s="89" t="s">
        <v>14</v>
      </c>
      <c r="J49" s="77">
        <v>9.2799999999999994</v>
      </c>
      <c r="K49" s="91" t="s">
        <v>14</v>
      </c>
      <c r="L49" s="121">
        <f t="shared" si="8"/>
        <v>0.94399999999999995</v>
      </c>
      <c r="M49" s="123">
        <f t="shared" si="9"/>
        <v>0.94399999999999995</v>
      </c>
      <c r="N49" s="402"/>
      <c r="O49" s="402"/>
      <c r="P49" s="406"/>
      <c r="R49" s="243"/>
      <c r="S49" s="244"/>
      <c r="T49" s="23"/>
      <c r="U49" s="23"/>
      <c r="V49" s="23"/>
      <c r="X49" s="118" t="s">
        <v>515</v>
      </c>
      <c r="Y49" s="30">
        <f t="shared" si="1"/>
        <v>50</v>
      </c>
      <c r="Z49" s="31">
        <f t="shared" si="11"/>
        <v>60.96</v>
      </c>
      <c r="AA49" s="30">
        <f t="shared" si="12"/>
        <v>150</v>
      </c>
      <c r="AB49" s="32">
        <f t="shared" si="13"/>
        <v>0.94399999999999995</v>
      </c>
      <c r="AC49" s="33">
        <f t="shared" si="14"/>
        <v>0.94399999999999995</v>
      </c>
      <c r="AD49" s="32">
        <f t="shared" si="15"/>
        <v>0.94399999999999995</v>
      </c>
      <c r="AE49" s="28"/>
      <c r="AF49" s="174"/>
      <c r="AG49" s="174"/>
      <c r="AH49" s="174"/>
      <c r="AI49" s="174"/>
      <c r="AJ49" s="174"/>
      <c r="AK49" s="174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</row>
    <row r="50" spans="1:54" s="11" customFormat="1" ht="23.1" customHeight="1">
      <c r="A50" s="402">
        <v>143</v>
      </c>
      <c r="B50" s="402" t="s">
        <v>331</v>
      </c>
      <c r="C50" s="402" t="s">
        <v>336</v>
      </c>
      <c r="D50" s="403" t="s">
        <v>337</v>
      </c>
      <c r="E50" s="402" t="s">
        <v>338</v>
      </c>
      <c r="F50" s="73">
        <v>1</v>
      </c>
      <c r="G50" s="74">
        <v>60.96</v>
      </c>
      <c r="H50" s="75">
        <v>0.54</v>
      </c>
      <c r="I50" s="89" t="s">
        <v>14</v>
      </c>
      <c r="J50" s="77">
        <v>9.2799999999999994</v>
      </c>
      <c r="K50" s="91" t="s">
        <v>14</v>
      </c>
      <c r="L50" s="121">
        <f t="shared" si="8"/>
        <v>0.94399999999999995</v>
      </c>
      <c r="M50" s="123">
        <f t="shared" si="9"/>
        <v>0.94399999999999995</v>
      </c>
      <c r="N50" s="402" t="s">
        <v>478</v>
      </c>
      <c r="O50" s="402" t="s">
        <v>487</v>
      </c>
      <c r="P50" s="404" t="s">
        <v>528</v>
      </c>
      <c r="R50" s="243"/>
      <c r="S50" s="244"/>
      <c r="T50" s="23"/>
      <c r="U50" s="23"/>
      <c r="V50" s="23"/>
      <c r="X50" s="118" t="s">
        <v>515</v>
      </c>
      <c r="Y50" s="30">
        <f t="shared" si="1"/>
        <v>50</v>
      </c>
      <c r="Z50" s="31">
        <f t="shared" si="11"/>
        <v>60.96</v>
      </c>
      <c r="AA50" s="30">
        <f t="shared" si="12"/>
        <v>150</v>
      </c>
      <c r="AB50" s="32">
        <f t="shared" si="13"/>
        <v>0.94399999999999995</v>
      </c>
      <c r="AC50" s="33">
        <f t="shared" si="14"/>
        <v>0.94399999999999995</v>
      </c>
      <c r="AD50" s="32">
        <f t="shared" si="15"/>
        <v>0.94399999999999995</v>
      </c>
      <c r="AE50" s="28"/>
      <c r="AF50" s="174"/>
      <c r="AG50" s="174"/>
      <c r="AH50" s="174"/>
      <c r="AI50" s="174"/>
      <c r="AJ50" s="174"/>
      <c r="AK50" s="174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</row>
    <row r="51" spans="1:54" s="11" customFormat="1" ht="23.1" customHeight="1">
      <c r="A51" s="402"/>
      <c r="B51" s="402"/>
      <c r="C51" s="402"/>
      <c r="D51" s="403"/>
      <c r="E51" s="402"/>
      <c r="F51" s="73">
        <v>2</v>
      </c>
      <c r="G51" s="74">
        <v>22.16</v>
      </c>
      <c r="H51" s="75">
        <v>1.5</v>
      </c>
      <c r="I51" s="89">
        <v>5.16</v>
      </c>
      <c r="J51" s="77">
        <v>18.649999999999999</v>
      </c>
      <c r="K51" s="91">
        <v>64.349999999999994</v>
      </c>
      <c r="L51" s="121">
        <f t="shared" si="8"/>
        <v>0.97895999999999994</v>
      </c>
      <c r="M51" s="123">
        <f t="shared" si="9"/>
        <v>0.97895999999999994</v>
      </c>
      <c r="N51" s="402"/>
      <c r="O51" s="402"/>
      <c r="P51" s="405"/>
      <c r="R51" s="243"/>
      <c r="S51" s="244">
        <v>1</v>
      </c>
      <c r="T51" s="23"/>
      <c r="U51" s="23"/>
      <c r="V51" s="23"/>
      <c r="X51" s="118" t="s">
        <v>515</v>
      </c>
      <c r="Y51" s="30">
        <f t="shared" si="1"/>
        <v>22</v>
      </c>
      <c r="Z51" s="31">
        <f t="shared" si="11"/>
        <v>22.16</v>
      </c>
      <c r="AA51" s="30">
        <f t="shared" si="12"/>
        <v>24</v>
      </c>
      <c r="AB51" s="32">
        <f t="shared" si="13"/>
        <v>0.98</v>
      </c>
      <c r="AC51" s="33">
        <f t="shared" si="14"/>
        <v>0.97895999999999994</v>
      </c>
      <c r="AD51" s="32">
        <f t="shared" si="15"/>
        <v>0.96699999999999997</v>
      </c>
      <c r="AE51" s="28"/>
      <c r="AF51" s="174"/>
      <c r="AG51" s="174"/>
      <c r="AH51" s="174"/>
      <c r="AI51" s="174"/>
      <c r="AJ51" s="174"/>
      <c r="AK51" s="174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</row>
    <row r="52" spans="1:54" s="11" customFormat="1" ht="23.1" customHeight="1">
      <c r="A52" s="402"/>
      <c r="B52" s="402"/>
      <c r="C52" s="402"/>
      <c r="D52" s="403"/>
      <c r="E52" s="402"/>
      <c r="F52" s="73">
        <v>3</v>
      </c>
      <c r="G52" s="74">
        <v>4.8899999999999997</v>
      </c>
      <c r="H52" s="75">
        <v>1.29</v>
      </c>
      <c r="I52" s="89">
        <v>1.47</v>
      </c>
      <c r="J52" s="77">
        <v>32.14</v>
      </c>
      <c r="K52" s="91">
        <v>31.64</v>
      </c>
      <c r="L52" s="121">
        <f t="shared" si="8"/>
        <v>0.93832499999999996</v>
      </c>
      <c r="M52" s="123">
        <f t="shared" si="9"/>
        <v>0.93832499999999996</v>
      </c>
      <c r="N52" s="402"/>
      <c r="O52" s="402"/>
      <c r="P52" s="406"/>
      <c r="R52" s="243"/>
      <c r="S52" s="244"/>
      <c r="T52" s="23"/>
      <c r="U52" s="23"/>
      <c r="V52" s="23"/>
      <c r="X52" s="118" t="s">
        <v>515</v>
      </c>
      <c r="Y52" s="30">
        <f t="shared" si="1"/>
        <v>4</v>
      </c>
      <c r="Z52" s="31">
        <f t="shared" si="11"/>
        <v>4.8899999999999997</v>
      </c>
      <c r="AA52" s="30">
        <f t="shared" si="12"/>
        <v>6</v>
      </c>
      <c r="AB52" s="32">
        <f t="shared" si="13"/>
        <v>0.94499999999999995</v>
      </c>
      <c r="AC52" s="33">
        <f t="shared" si="14"/>
        <v>0.93832499999999996</v>
      </c>
      <c r="AD52" s="32">
        <f t="shared" si="15"/>
        <v>0.93</v>
      </c>
      <c r="AE52" s="28"/>
      <c r="AF52" s="174"/>
      <c r="AG52" s="174"/>
      <c r="AH52" s="174"/>
      <c r="AI52" s="174"/>
      <c r="AJ52" s="174"/>
      <c r="AK52" s="174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</row>
    <row r="53" spans="1:54" s="11" customFormat="1" ht="23.1" customHeight="1">
      <c r="A53" s="402">
        <v>128</v>
      </c>
      <c r="B53" s="402" t="s">
        <v>304</v>
      </c>
      <c r="C53" s="402" t="s">
        <v>305</v>
      </c>
      <c r="D53" s="403" t="s">
        <v>306</v>
      </c>
      <c r="E53" s="403" t="s">
        <v>472</v>
      </c>
      <c r="F53" s="73">
        <v>1</v>
      </c>
      <c r="G53" s="94">
        <v>51.8</v>
      </c>
      <c r="H53" s="75">
        <v>0.8</v>
      </c>
      <c r="I53" s="89">
        <v>1.21</v>
      </c>
      <c r="J53" s="77">
        <v>14.31</v>
      </c>
      <c r="K53" s="91">
        <v>16.760000000000002</v>
      </c>
      <c r="L53" s="121">
        <f t="shared" si="8"/>
        <v>0.94399999999999995</v>
      </c>
      <c r="M53" s="123">
        <f t="shared" si="9"/>
        <v>0.94399999999999995</v>
      </c>
      <c r="N53" s="402" t="s">
        <v>478</v>
      </c>
      <c r="O53" s="402" t="s">
        <v>487</v>
      </c>
      <c r="P53" s="404" t="s">
        <v>528</v>
      </c>
      <c r="R53" s="243"/>
      <c r="S53" s="244"/>
      <c r="T53" s="23"/>
      <c r="U53" s="23"/>
      <c r="V53" s="23"/>
      <c r="X53" s="118" t="s">
        <v>515</v>
      </c>
      <c r="Y53" s="30">
        <f t="shared" si="1"/>
        <v>50</v>
      </c>
      <c r="Z53" s="31">
        <f t="shared" si="11"/>
        <v>51.8</v>
      </c>
      <c r="AA53" s="30">
        <f t="shared" si="12"/>
        <v>150</v>
      </c>
      <c r="AB53" s="32">
        <f t="shared" si="13"/>
        <v>0.94399999999999995</v>
      </c>
      <c r="AC53" s="33">
        <f t="shared" si="14"/>
        <v>0.94399999999999995</v>
      </c>
      <c r="AD53" s="32">
        <f t="shared" si="15"/>
        <v>0.94399999999999995</v>
      </c>
      <c r="AE53" s="28"/>
      <c r="AF53" s="174"/>
      <c r="AG53" s="174"/>
      <c r="AH53" s="174"/>
      <c r="AI53" s="174"/>
      <c r="AJ53" s="174"/>
      <c r="AK53" s="174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</row>
    <row r="54" spans="1:54" s="11" customFormat="1" ht="23.1" customHeight="1">
      <c r="A54" s="402"/>
      <c r="B54" s="402"/>
      <c r="C54" s="402"/>
      <c r="D54" s="403"/>
      <c r="E54" s="403"/>
      <c r="F54" s="73">
        <v>2</v>
      </c>
      <c r="G54" s="94">
        <v>51.8</v>
      </c>
      <c r="H54" s="75">
        <v>0.56000000000000005</v>
      </c>
      <c r="I54" s="89">
        <v>1.21</v>
      </c>
      <c r="J54" s="77">
        <v>9.7100000000000009</v>
      </c>
      <c r="K54" s="91">
        <v>16.760000000000002</v>
      </c>
      <c r="L54" s="121">
        <f t="shared" si="8"/>
        <v>0.94399999999999995</v>
      </c>
      <c r="M54" s="123">
        <f t="shared" si="9"/>
        <v>0.94399999999999995</v>
      </c>
      <c r="N54" s="402"/>
      <c r="O54" s="402"/>
      <c r="P54" s="405"/>
      <c r="R54" s="243"/>
      <c r="S54" s="244"/>
      <c r="T54" s="23"/>
      <c r="U54" s="23"/>
      <c r="V54" s="23"/>
      <c r="X54" s="118" t="s">
        <v>515</v>
      </c>
      <c r="Y54" s="30">
        <f t="shared" si="1"/>
        <v>50</v>
      </c>
      <c r="Z54" s="31">
        <f t="shared" si="11"/>
        <v>51.8</v>
      </c>
      <c r="AA54" s="30">
        <f t="shared" si="12"/>
        <v>150</v>
      </c>
      <c r="AB54" s="32">
        <f t="shared" si="13"/>
        <v>0.94399999999999995</v>
      </c>
      <c r="AC54" s="33">
        <f t="shared" si="14"/>
        <v>0.94399999999999995</v>
      </c>
      <c r="AD54" s="32">
        <f t="shared" si="15"/>
        <v>0.94399999999999995</v>
      </c>
      <c r="AE54" s="28"/>
      <c r="AF54" s="174"/>
      <c r="AG54" s="174"/>
      <c r="AH54" s="174"/>
      <c r="AI54" s="174"/>
      <c r="AJ54" s="174"/>
      <c r="AK54" s="174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</row>
    <row r="55" spans="1:54" s="11" customFormat="1" ht="23.1" customHeight="1">
      <c r="A55" s="402"/>
      <c r="B55" s="402"/>
      <c r="C55" s="402"/>
      <c r="D55" s="403"/>
      <c r="E55" s="403"/>
      <c r="F55" s="73">
        <v>3</v>
      </c>
      <c r="G55" s="94">
        <v>51.8</v>
      </c>
      <c r="H55" s="75">
        <v>0.56000000000000005</v>
      </c>
      <c r="I55" s="89">
        <v>1.36</v>
      </c>
      <c r="J55" s="77">
        <v>9.7100000000000009</v>
      </c>
      <c r="K55" s="91">
        <v>23.09</v>
      </c>
      <c r="L55" s="121">
        <f t="shared" si="8"/>
        <v>0.94399999999999995</v>
      </c>
      <c r="M55" s="123">
        <f t="shared" si="9"/>
        <v>0.94399999999999995</v>
      </c>
      <c r="N55" s="402"/>
      <c r="O55" s="402"/>
      <c r="P55" s="405"/>
      <c r="R55" s="243"/>
      <c r="S55" s="244"/>
      <c r="T55" s="23"/>
      <c r="U55" s="23"/>
      <c r="V55" s="23"/>
      <c r="X55" s="118" t="s">
        <v>515</v>
      </c>
      <c r="Y55" s="30">
        <f t="shared" si="1"/>
        <v>50</v>
      </c>
      <c r="Z55" s="31">
        <f t="shared" si="11"/>
        <v>51.8</v>
      </c>
      <c r="AA55" s="30">
        <f t="shared" si="12"/>
        <v>150</v>
      </c>
      <c r="AB55" s="32">
        <f t="shared" si="13"/>
        <v>0.94399999999999995</v>
      </c>
      <c r="AC55" s="33">
        <f t="shared" si="14"/>
        <v>0.94399999999999995</v>
      </c>
      <c r="AD55" s="32">
        <f t="shared" si="15"/>
        <v>0.94399999999999995</v>
      </c>
      <c r="AE55" s="28"/>
      <c r="AF55" s="174"/>
      <c r="AG55" s="174"/>
      <c r="AH55" s="174"/>
      <c r="AI55" s="174"/>
      <c r="AJ55" s="174"/>
      <c r="AK55" s="174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</row>
    <row r="56" spans="1:54" s="11" customFormat="1" ht="23.1" customHeight="1">
      <c r="A56" s="402"/>
      <c r="B56" s="402"/>
      <c r="C56" s="402"/>
      <c r="D56" s="403"/>
      <c r="E56" s="403"/>
      <c r="F56" s="73">
        <v>4</v>
      </c>
      <c r="G56" s="94">
        <v>51.8</v>
      </c>
      <c r="H56" s="75">
        <v>0.56000000000000005</v>
      </c>
      <c r="I56" s="89">
        <v>1.36</v>
      </c>
      <c r="J56" s="77">
        <v>9.7100000000000009</v>
      </c>
      <c r="K56" s="91">
        <v>23.09</v>
      </c>
      <c r="L56" s="121">
        <f t="shared" si="8"/>
        <v>0.94399999999999995</v>
      </c>
      <c r="M56" s="123">
        <f t="shared" si="9"/>
        <v>0.94399999999999995</v>
      </c>
      <c r="N56" s="402"/>
      <c r="O56" s="402"/>
      <c r="P56" s="405"/>
      <c r="R56" s="243"/>
      <c r="S56" s="244">
        <v>1</v>
      </c>
      <c r="T56" s="23"/>
      <c r="U56" s="23"/>
      <c r="V56" s="23"/>
      <c r="X56" s="118" t="s">
        <v>515</v>
      </c>
      <c r="Y56" s="30">
        <f t="shared" si="1"/>
        <v>50</v>
      </c>
      <c r="Z56" s="31">
        <f t="shared" si="11"/>
        <v>51.8</v>
      </c>
      <c r="AA56" s="30">
        <f t="shared" si="12"/>
        <v>150</v>
      </c>
      <c r="AB56" s="32">
        <f t="shared" si="13"/>
        <v>0.94399999999999995</v>
      </c>
      <c r="AC56" s="33">
        <f t="shared" si="14"/>
        <v>0.94399999999999995</v>
      </c>
      <c r="AD56" s="32">
        <f t="shared" si="15"/>
        <v>0.94399999999999995</v>
      </c>
      <c r="AE56" s="28"/>
      <c r="AF56" s="174"/>
      <c r="AG56" s="174"/>
      <c r="AH56" s="174"/>
      <c r="AI56" s="174"/>
      <c r="AJ56" s="174"/>
      <c r="AK56" s="174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</row>
    <row r="57" spans="1:54" s="11" customFormat="1" ht="23.1" customHeight="1">
      <c r="A57" s="402"/>
      <c r="B57" s="402"/>
      <c r="C57" s="402"/>
      <c r="D57" s="403"/>
      <c r="E57" s="403"/>
      <c r="F57" s="73">
        <v>5</v>
      </c>
      <c r="G57" s="94">
        <v>51.8</v>
      </c>
      <c r="H57" s="75">
        <v>0.56000000000000005</v>
      </c>
      <c r="I57" s="89">
        <v>1.36</v>
      </c>
      <c r="J57" s="77">
        <v>9.7100000000000009</v>
      </c>
      <c r="K57" s="91">
        <v>23.09</v>
      </c>
      <c r="L57" s="121">
        <f t="shared" si="8"/>
        <v>0.94399999999999995</v>
      </c>
      <c r="M57" s="123">
        <f t="shared" si="9"/>
        <v>0.94399999999999995</v>
      </c>
      <c r="N57" s="402"/>
      <c r="O57" s="402"/>
      <c r="P57" s="405"/>
      <c r="R57" s="243"/>
      <c r="S57" s="244"/>
      <c r="T57" s="23"/>
      <c r="U57" s="23"/>
      <c r="V57" s="23"/>
      <c r="X57" s="118" t="s">
        <v>515</v>
      </c>
      <c r="Y57" s="30">
        <f t="shared" si="1"/>
        <v>50</v>
      </c>
      <c r="Z57" s="31">
        <f t="shared" si="11"/>
        <v>51.8</v>
      </c>
      <c r="AA57" s="30">
        <f t="shared" si="12"/>
        <v>150</v>
      </c>
      <c r="AB57" s="32">
        <f t="shared" si="13"/>
        <v>0.94399999999999995</v>
      </c>
      <c r="AC57" s="33">
        <f t="shared" si="14"/>
        <v>0.94399999999999995</v>
      </c>
      <c r="AD57" s="32">
        <f t="shared" si="15"/>
        <v>0.94399999999999995</v>
      </c>
      <c r="AE57" s="28"/>
      <c r="AF57" s="174"/>
      <c r="AG57" s="174"/>
      <c r="AH57" s="174"/>
      <c r="AI57" s="174"/>
      <c r="AJ57" s="174"/>
      <c r="AK57" s="174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</row>
    <row r="58" spans="1:54" s="11" customFormat="1" ht="23.1" customHeight="1">
      <c r="A58" s="402"/>
      <c r="B58" s="402"/>
      <c r="C58" s="402"/>
      <c r="D58" s="403"/>
      <c r="E58" s="403"/>
      <c r="F58" s="73">
        <v>6</v>
      </c>
      <c r="G58" s="94">
        <v>51.8</v>
      </c>
      <c r="H58" s="75">
        <v>0.56000000000000005</v>
      </c>
      <c r="I58" s="89">
        <v>1.21</v>
      </c>
      <c r="J58" s="77">
        <v>9.7100000000000009</v>
      </c>
      <c r="K58" s="91">
        <v>16.760000000000002</v>
      </c>
      <c r="L58" s="121">
        <f t="shared" si="8"/>
        <v>0.94399999999999995</v>
      </c>
      <c r="M58" s="123">
        <f t="shared" si="9"/>
        <v>0.94399999999999995</v>
      </c>
      <c r="N58" s="402"/>
      <c r="O58" s="402"/>
      <c r="P58" s="405"/>
      <c r="R58" s="243"/>
      <c r="S58" s="244"/>
      <c r="T58" s="23"/>
      <c r="U58" s="23"/>
      <c r="V58" s="23"/>
      <c r="X58" s="118" t="s">
        <v>515</v>
      </c>
      <c r="Y58" s="30">
        <f t="shared" si="1"/>
        <v>50</v>
      </c>
      <c r="Z58" s="31">
        <f t="shared" si="11"/>
        <v>51.8</v>
      </c>
      <c r="AA58" s="30">
        <f t="shared" si="12"/>
        <v>150</v>
      </c>
      <c r="AB58" s="32">
        <f t="shared" si="13"/>
        <v>0.94399999999999995</v>
      </c>
      <c r="AC58" s="33">
        <f t="shared" si="14"/>
        <v>0.94399999999999995</v>
      </c>
      <c r="AD58" s="32">
        <f t="shared" si="15"/>
        <v>0.94399999999999995</v>
      </c>
      <c r="AE58" s="28"/>
      <c r="AF58" s="174"/>
      <c r="AG58" s="174"/>
      <c r="AH58" s="174"/>
      <c r="AI58" s="174"/>
      <c r="AJ58" s="174"/>
      <c r="AK58" s="174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</row>
    <row r="59" spans="1:54" s="11" customFormat="1" ht="23.1" customHeight="1">
      <c r="A59" s="402"/>
      <c r="B59" s="402"/>
      <c r="C59" s="402"/>
      <c r="D59" s="403"/>
      <c r="E59" s="403"/>
      <c r="F59" s="73">
        <v>7</v>
      </c>
      <c r="G59" s="94">
        <v>42.7</v>
      </c>
      <c r="H59" s="75">
        <v>0.8</v>
      </c>
      <c r="I59" s="89">
        <v>1.21</v>
      </c>
      <c r="J59" s="77">
        <v>14.31</v>
      </c>
      <c r="K59" s="91">
        <v>16.760000000000002</v>
      </c>
      <c r="L59" s="121">
        <f t="shared" si="8"/>
        <v>0.91226000000000007</v>
      </c>
      <c r="M59" s="123">
        <f t="shared" si="9"/>
        <v>0.91226000000000007</v>
      </c>
      <c r="N59" s="402"/>
      <c r="O59" s="402"/>
      <c r="P59" s="406"/>
      <c r="R59" s="243"/>
      <c r="S59" s="244"/>
      <c r="T59" s="23"/>
      <c r="U59" s="23"/>
      <c r="V59" s="23"/>
      <c r="X59" s="118" t="s">
        <v>515</v>
      </c>
      <c r="Y59" s="30">
        <f t="shared" si="1"/>
        <v>40</v>
      </c>
      <c r="Z59" s="31">
        <f t="shared" si="11"/>
        <v>42.7</v>
      </c>
      <c r="AA59" s="30">
        <f t="shared" si="12"/>
        <v>45</v>
      </c>
      <c r="AB59" s="32">
        <f t="shared" si="13"/>
        <v>0.90200000000000002</v>
      </c>
      <c r="AC59" s="33">
        <f t="shared" si="14"/>
        <v>0.91226000000000007</v>
      </c>
      <c r="AD59" s="32">
        <f t="shared" si="15"/>
        <v>0.92100000000000004</v>
      </c>
      <c r="AE59" s="28"/>
      <c r="AF59" s="174"/>
      <c r="AG59" s="174"/>
      <c r="AH59" s="174"/>
      <c r="AI59" s="174"/>
      <c r="AJ59" s="174"/>
      <c r="AK59" s="174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</row>
    <row r="60" spans="1:54" s="11" customFormat="1" ht="23.1" customHeight="1">
      <c r="A60" s="410">
        <v>81</v>
      </c>
      <c r="B60" s="402" t="s">
        <v>195</v>
      </c>
      <c r="C60" s="402" t="s">
        <v>202</v>
      </c>
      <c r="D60" s="403" t="s">
        <v>203</v>
      </c>
      <c r="E60" s="402" t="s">
        <v>152</v>
      </c>
      <c r="F60" s="73">
        <v>1</v>
      </c>
      <c r="G60" s="74">
        <v>7</v>
      </c>
      <c r="H60" s="75">
        <v>1.47</v>
      </c>
      <c r="I60" s="89">
        <v>1.3</v>
      </c>
      <c r="J60" s="77">
        <v>28.31</v>
      </c>
      <c r="K60" s="91">
        <v>26.47</v>
      </c>
      <c r="L60" s="121">
        <f t="shared" si="8"/>
        <v>0.92900000000000005</v>
      </c>
      <c r="M60" s="123">
        <f t="shared" si="9"/>
        <v>0.92900000000000005</v>
      </c>
      <c r="N60" s="402" t="s">
        <v>478</v>
      </c>
      <c r="O60" s="402" t="s">
        <v>487</v>
      </c>
      <c r="P60" s="404" t="s">
        <v>528</v>
      </c>
      <c r="R60" s="243"/>
      <c r="S60" s="244"/>
      <c r="T60" s="23"/>
      <c r="U60" s="23"/>
      <c r="V60" s="23"/>
      <c r="X60" s="118" t="s">
        <v>515</v>
      </c>
      <c r="Y60" s="30">
        <f t="shared" si="1"/>
        <v>6</v>
      </c>
      <c r="Z60" s="31">
        <f t="shared" si="11"/>
        <v>7</v>
      </c>
      <c r="AA60" s="30">
        <f t="shared" si="12"/>
        <v>8</v>
      </c>
      <c r="AB60" s="32">
        <f t="shared" si="13"/>
        <v>0.93</v>
      </c>
      <c r="AC60" s="33">
        <f t="shared" si="14"/>
        <v>0.92900000000000005</v>
      </c>
      <c r="AD60" s="32">
        <f t="shared" si="15"/>
        <v>0.92800000000000005</v>
      </c>
      <c r="AE60" s="28"/>
      <c r="AF60" s="174"/>
      <c r="AG60" s="174"/>
      <c r="AH60" s="174"/>
      <c r="AI60" s="174"/>
      <c r="AJ60" s="174"/>
      <c r="AK60" s="174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</row>
    <row r="61" spans="1:54" s="11" customFormat="1" ht="23.1" customHeight="1">
      <c r="A61" s="410"/>
      <c r="B61" s="402"/>
      <c r="C61" s="402"/>
      <c r="D61" s="403"/>
      <c r="E61" s="402"/>
      <c r="F61" s="73">
        <v>2</v>
      </c>
      <c r="G61" s="74">
        <v>54.86</v>
      </c>
      <c r="H61" s="75">
        <v>0.56999999999999995</v>
      </c>
      <c r="I61" s="76" t="s">
        <v>14</v>
      </c>
      <c r="J61" s="77">
        <v>9.7899999999999991</v>
      </c>
      <c r="K61" s="78" t="s">
        <v>14</v>
      </c>
      <c r="L61" s="121">
        <f t="shared" si="8"/>
        <v>0.94399999999999995</v>
      </c>
      <c r="M61" s="123">
        <f t="shared" si="9"/>
        <v>0.94399999999999995</v>
      </c>
      <c r="N61" s="402"/>
      <c r="O61" s="402"/>
      <c r="P61" s="405"/>
      <c r="R61" s="243"/>
      <c r="S61" s="244">
        <v>1</v>
      </c>
      <c r="T61" s="23"/>
      <c r="U61" s="23"/>
      <c r="V61" s="23"/>
      <c r="X61" s="118" t="s">
        <v>515</v>
      </c>
      <c r="Y61" s="30">
        <f t="shared" si="1"/>
        <v>50</v>
      </c>
      <c r="Z61" s="31">
        <f t="shared" si="11"/>
        <v>54.86</v>
      </c>
      <c r="AA61" s="30">
        <f t="shared" si="12"/>
        <v>150</v>
      </c>
      <c r="AB61" s="32">
        <f t="shared" si="13"/>
        <v>0.94399999999999995</v>
      </c>
      <c r="AC61" s="33">
        <f t="shared" si="14"/>
        <v>0.94399999999999995</v>
      </c>
      <c r="AD61" s="32">
        <f t="shared" si="15"/>
        <v>0.94399999999999995</v>
      </c>
      <c r="AE61" s="28"/>
      <c r="AF61" s="174"/>
      <c r="AG61" s="174"/>
      <c r="AH61" s="174"/>
      <c r="AI61" s="174"/>
      <c r="AJ61" s="174"/>
      <c r="AK61" s="174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</row>
    <row r="62" spans="1:54" s="11" customFormat="1" ht="23.1" customHeight="1">
      <c r="A62" s="410"/>
      <c r="B62" s="402"/>
      <c r="C62" s="402"/>
      <c r="D62" s="403"/>
      <c r="E62" s="402"/>
      <c r="F62" s="73">
        <v>3</v>
      </c>
      <c r="G62" s="74">
        <v>7.25</v>
      </c>
      <c r="H62" s="75">
        <v>1.64</v>
      </c>
      <c r="I62" s="89">
        <v>1.95</v>
      </c>
      <c r="J62" s="77">
        <v>26.03</v>
      </c>
      <c r="K62" s="91">
        <v>24.22</v>
      </c>
      <c r="L62" s="121">
        <f t="shared" si="8"/>
        <v>0.92875000000000008</v>
      </c>
      <c r="M62" s="123">
        <f t="shared" si="9"/>
        <v>0.92875000000000008</v>
      </c>
      <c r="N62" s="402"/>
      <c r="O62" s="402"/>
      <c r="P62" s="406"/>
      <c r="R62" s="243"/>
      <c r="S62" s="244"/>
      <c r="T62" s="23"/>
      <c r="U62" s="23"/>
      <c r="V62" s="23"/>
      <c r="X62" s="118" t="s">
        <v>515</v>
      </c>
      <c r="Y62" s="30">
        <f t="shared" si="1"/>
        <v>6</v>
      </c>
      <c r="Z62" s="31">
        <f t="shared" si="11"/>
        <v>7.25</v>
      </c>
      <c r="AA62" s="30">
        <f t="shared" si="12"/>
        <v>8</v>
      </c>
      <c r="AB62" s="32">
        <f t="shared" si="13"/>
        <v>0.93</v>
      </c>
      <c r="AC62" s="33">
        <f t="shared" si="14"/>
        <v>0.92875000000000008</v>
      </c>
      <c r="AD62" s="32">
        <f t="shared" si="15"/>
        <v>0.92800000000000005</v>
      </c>
      <c r="AE62" s="28"/>
      <c r="AF62" s="174"/>
      <c r="AG62" s="174"/>
      <c r="AH62" s="174"/>
      <c r="AI62" s="174"/>
      <c r="AJ62" s="174"/>
      <c r="AK62" s="174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</row>
    <row r="63" spans="1:54" s="11" customFormat="1" ht="23.1" customHeight="1">
      <c r="A63" s="319"/>
      <c r="B63" s="314"/>
      <c r="C63" s="314"/>
      <c r="D63" s="95"/>
      <c r="E63" s="314"/>
      <c r="F63" s="314"/>
      <c r="G63" s="315"/>
      <c r="H63" s="316"/>
      <c r="I63" s="314"/>
      <c r="J63" s="317"/>
      <c r="K63" s="317"/>
      <c r="L63" s="63"/>
      <c r="M63" s="63"/>
      <c r="N63" s="314"/>
      <c r="O63" s="314"/>
      <c r="P63" s="95"/>
      <c r="R63" s="243"/>
      <c r="S63" s="244"/>
      <c r="T63" s="23"/>
      <c r="U63" s="23"/>
      <c r="V63" s="23"/>
      <c r="X63" s="118"/>
      <c r="Y63" s="30"/>
      <c r="Z63" s="31"/>
      <c r="AA63" s="30"/>
      <c r="AB63" s="32"/>
      <c r="AC63" s="33"/>
      <c r="AD63" s="32"/>
      <c r="AE63" s="28"/>
      <c r="AF63" s="296"/>
      <c r="AG63" s="296"/>
      <c r="AH63" s="296"/>
      <c r="AI63" s="296"/>
      <c r="AJ63" s="296"/>
      <c r="AK63" s="296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</row>
    <row r="64" spans="1:54" s="11" customFormat="1" ht="23.1" customHeight="1">
      <c r="A64" s="362" t="s">
        <v>25</v>
      </c>
      <c r="B64" s="362"/>
      <c r="C64" s="362"/>
      <c r="D64" s="362"/>
      <c r="E64" s="362"/>
      <c r="F64" s="362"/>
      <c r="G64" s="362"/>
      <c r="H64" s="362"/>
      <c r="I64" s="362"/>
      <c r="J64" s="362"/>
      <c r="K64" s="362"/>
      <c r="L64" s="362"/>
      <c r="M64" s="362"/>
      <c r="N64" s="362"/>
      <c r="O64" s="362"/>
      <c r="P64" s="362"/>
      <c r="R64" s="243"/>
      <c r="S64" s="244"/>
      <c r="T64" s="23"/>
      <c r="U64" s="23"/>
      <c r="V64" s="23"/>
      <c r="X64" s="118"/>
      <c r="Y64" s="30"/>
      <c r="Z64" s="31"/>
      <c r="AA64" s="30"/>
      <c r="AB64" s="32"/>
      <c r="AC64" s="33"/>
      <c r="AD64" s="32"/>
      <c r="AE64" s="28"/>
      <c r="AF64" s="296"/>
      <c r="AG64" s="296"/>
      <c r="AH64" s="296"/>
      <c r="AI64" s="296"/>
      <c r="AJ64" s="296"/>
      <c r="AK64" s="296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</row>
    <row r="65" spans="1:54" s="11" customFormat="1" ht="23.1" customHeight="1">
      <c r="A65" s="363" t="s">
        <v>26</v>
      </c>
      <c r="B65" s="363"/>
      <c r="C65" s="363"/>
      <c r="D65" s="363"/>
      <c r="E65" s="363"/>
      <c r="F65" s="363"/>
      <c r="G65" s="363"/>
      <c r="H65" s="363"/>
      <c r="I65" s="363"/>
      <c r="J65" s="363"/>
      <c r="K65" s="363"/>
      <c r="L65" s="363"/>
      <c r="M65" s="363"/>
      <c r="N65" s="363"/>
      <c r="O65" s="363"/>
      <c r="P65" s="363"/>
      <c r="R65" s="243"/>
      <c r="S65" s="244"/>
      <c r="T65" s="23"/>
      <c r="U65" s="23"/>
      <c r="V65" s="23"/>
      <c r="X65" s="118"/>
      <c r="Y65" s="30"/>
      <c r="Z65" s="31"/>
      <c r="AA65" s="30"/>
      <c r="AB65" s="32"/>
      <c r="AC65" s="33"/>
      <c r="AD65" s="32"/>
      <c r="AE65" s="28"/>
      <c r="AF65" s="296"/>
      <c r="AG65" s="296"/>
      <c r="AH65" s="296"/>
      <c r="AI65" s="296"/>
      <c r="AJ65" s="296"/>
      <c r="AK65" s="296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</row>
    <row r="66" spans="1:54" s="11" customFormat="1" ht="23.1" customHeight="1">
      <c r="A66" s="394" t="s">
        <v>547</v>
      </c>
      <c r="B66" s="394"/>
      <c r="C66" s="394"/>
      <c r="D66" s="394"/>
      <c r="E66" s="394"/>
      <c r="F66" s="394"/>
      <c r="G66" s="394"/>
      <c r="H66" s="394"/>
      <c r="I66" s="394"/>
      <c r="J66" s="394"/>
      <c r="K66" s="394"/>
      <c r="L66" s="394"/>
      <c r="M66" s="394"/>
      <c r="N66" s="394"/>
      <c r="O66" s="394"/>
      <c r="P66" s="394"/>
      <c r="R66" s="243"/>
      <c r="S66" s="244"/>
      <c r="T66" s="23"/>
      <c r="U66" s="23"/>
      <c r="V66" s="23"/>
      <c r="X66" s="118"/>
      <c r="Y66" s="30"/>
      <c r="Z66" s="31"/>
      <c r="AA66" s="30"/>
      <c r="AB66" s="32"/>
      <c r="AC66" s="33"/>
      <c r="AD66" s="32"/>
      <c r="AE66" s="28"/>
      <c r="AF66" s="296"/>
      <c r="AG66" s="296"/>
      <c r="AH66" s="296"/>
      <c r="AI66" s="296"/>
      <c r="AJ66" s="296"/>
      <c r="AK66" s="296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</row>
    <row r="67" spans="1:54" s="11" customFormat="1" ht="23.1" customHeight="1">
      <c r="A67" s="313" t="s">
        <v>548</v>
      </c>
      <c r="B67" s="305"/>
      <c r="C67" s="305"/>
      <c r="D67" s="305"/>
      <c r="E67" s="305"/>
      <c r="F67" s="305"/>
      <c r="G67" s="305"/>
      <c r="H67" s="305"/>
      <c r="I67" s="305"/>
      <c r="J67" s="305"/>
      <c r="K67" s="305"/>
      <c r="L67" s="305"/>
      <c r="M67" s="305"/>
      <c r="N67" s="305"/>
      <c r="O67" s="305"/>
      <c r="P67" s="305"/>
      <c r="R67" s="243"/>
      <c r="S67" s="244"/>
      <c r="T67" s="23"/>
      <c r="U67" s="23"/>
      <c r="V67" s="23"/>
      <c r="X67" s="118"/>
      <c r="Y67" s="30"/>
      <c r="Z67" s="31"/>
      <c r="AA67" s="30"/>
      <c r="AB67" s="32"/>
      <c r="AC67" s="33"/>
      <c r="AD67" s="32"/>
      <c r="AE67" s="28"/>
      <c r="AF67" s="296"/>
      <c r="AG67" s="296"/>
      <c r="AH67" s="296"/>
      <c r="AI67" s="296"/>
      <c r="AJ67" s="296"/>
      <c r="AK67" s="296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</row>
    <row r="68" spans="1:54" s="11" customFormat="1" ht="12.95" customHeight="1" thickBot="1">
      <c r="A68" s="8"/>
      <c r="B68" s="8"/>
      <c r="C68" s="9"/>
      <c r="D68" s="9"/>
      <c r="E68" s="6"/>
      <c r="F68" s="10"/>
      <c r="G68" s="10"/>
      <c r="H68" s="10"/>
      <c r="I68" s="10"/>
      <c r="J68" s="10"/>
      <c r="K68" s="10"/>
      <c r="L68" s="6"/>
      <c r="M68" s="6"/>
      <c r="N68" s="6"/>
      <c r="O68" s="6"/>
      <c r="P68" s="7"/>
      <c r="R68" s="243"/>
      <c r="S68" s="244"/>
      <c r="T68" s="23"/>
      <c r="U68" s="23"/>
      <c r="V68" s="23"/>
      <c r="X68" s="118"/>
      <c r="Y68" s="30"/>
      <c r="Z68" s="31"/>
      <c r="AA68" s="30"/>
      <c r="AB68" s="32"/>
      <c r="AC68" s="33"/>
      <c r="AD68" s="32"/>
      <c r="AE68" s="28"/>
      <c r="AF68" s="296"/>
      <c r="AG68" s="296"/>
      <c r="AH68" s="296"/>
      <c r="AI68" s="296"/>
      <c r="AJ68" s="296"/>
      <c r="AK68" s="296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</row>
    <row r="69" spans="1:54" s="11" customFormat="1" ht="12.95" customHeight="1">
      <c r="A69" s="371" t="s">
        <v>0</v>
      </c>
      <c r="B69" s="359" t="s">
        <v>1</v>
      </c>
      <c r="C69" s="359" t="s">
        <v>2</v>
      </c>
      <c r="D69" s="359" t="s">
        <v>3</v>
      </c>
      <c r="E69" s="359" t="s">
        <v>4</v>
      </c>
      <c r="F69" s="377" t="s">
        <v>5</v>
      </c>
      <c r="G69" s="368" t="s">
        <v>486</v>
      </c>
      <c r="H69" s="364" t="s">
        <v>6</v>
      </c>
      <c r="I69" s="365"/>
      <c r="J69" s="364" t="s">
        <v>7</v>
      </c>
      <c r="K69" s="365"/>
      <c r="L69" s="435" t="s">
        <v>553</v>
      </c>
      <c r="M69" s="382"/>
      <c r="N69" s="359" t="s">
        <v>23</v>
      </c>
      <c r="O69" s="359" t="s">
        <v>24</v>
      </c>
      <c r="P69" s="371" t="s">
        <v>523</v>
      </c>
      <c r="R69" s="243"/>
      <c r="S69" s="244"/>
      <c r="T69" s="23"/>
      <c r="U69" s="23"/>
      <c r="V69" s="23"/>
      <c r="X69" s="118"/>
      <c r="Y69" s="30"/>
      <c r="Z69" s="31"/>
      <c r="AA69" s="30"/>
      <c r="AB69" s="32"/>
      <c r="AC69" s="33"/>
      <c r="AD69" s="32"/>
      <c r="AE69" s="28"/>
      <c r="AF69" s="296"/>
      <c r="AG69" s="296"/>
      <c r="AH69" s="296"/>
      <c r="AI69" s="296"/>
      <c r="AJ69" s="296"/>
      <c r="AK69" s="296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</row>
    <row r="70" spans="1:54" s="11" customFormat="1" ht="12.95" customHeight="1">
      <c r="A70" s="372"/>
      <c r="B70" s="360"/>
      <c r="C70" s="360"/>
      <c r="D70" s="360"/>
      <c r="E70" s="360"/>
      <c r="F70" s="378"/>
      <c r="G70" s="369"/>
      <c r="H70" s="366"/>
      <c r="I70" s="367"/>
      <c r="J70" s="366"/>
      <c r="K70" s="367"/>
      <c r="L70" s="383"/>
      <c r="M70" s="384"/>
      <c r="N70" s="360"/>
      <c r="O70" s="360"/>
      <c r="P70" s="372"/>
      <c r="R70" s="243"/>
      <c r="S70" s="244"/>
      <c r="T70" s="23"/>
      <c r="U70" s="23"/>
      <c r="V70" s="23"/>
      <c r="X70" s="118"/>
      <c r="Y70" s="30"/>
      <c r="Z70" s="31"/>
      <c r="AA70" s="30"/>
      <c r="AB70" s="32"/>
      <c r="AC70" s="33"/>
      <c r="AD70" s="32"/>
      <c r="AE70" s="28"/>
      <c r="AF70" s="296"/>
      <c r="AG70" s="296"/>
      <c r="AH70" s="296"/>
      <c r="AI70" s="296"/>
      <c r="AJ70" s="296"/>
      <c r="AK70" s="296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</row>
    <row r="71" spans="1:54" s="11" customFormat="1" ht="27" customHeight="1" thickBot="1">
      <c r="A71" s="395"/>
      <c r="B71" s="393"/>
      <c r="C71" s="393"/>
      <c r="D71" s="393"/>
      <c r="E71" s="393"/>
      <c r="F71" s="396"/>
      <c r="G71" s="370"/>
      <c r="H71" s="1" t="s">
        <v>8</v>
      </c>
      <c r="I71" s="2" t="s">
        <v>9</v>
      </c>
      <c r="J71" s="1" t="s">
        <v>8</v>
      </c>
      <c r="K71" s="2" t="s">
        <v>9</v>
      </c>
      <c r="L71" s="1" t="s">
        <v>8</v>
      </c>
      <c r="M71" s="13" t="s">
        <v>9</v>
      </c>
      <c r="N71" s="393"/>
      <c r="O71" s="393"/>
      <c r="P71" s="374"/>
      <c r="R71" s="243"/>
      <c r="S71" s="244"/>
      <c r="T71" s="23"/>
      <c r="U71" s="23"/>
      <c r="V71" s="23"/>
      <c r="X71" s="118"/>
      <c r="Y71" s="30"/>
      <c r="Z71" s="31"/>
      <c r="AA71" s="30"/>
      <c r="AB71" s="32"/>
      <c r="AC71" s="33"/>
      <c r="AD71" s="32"/>
      <c r="AE71" s="28"/>
      <c r="AF71" s="296"/>
      <c r="AG71" s="296"/>
      <c r="AH71" s="296"/>
      <c r="AI71" s="296"/>
      <c r="AJ71" s="296"/>
      <c r="AK71" s="296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</row>
    <row r="72" spans="1:54" s="11" customFormat="1" ht="23.1" customHeight="1">
      <c r="A72" s="402">
        <v>135</v>
      </c>
      <c r="B72" s="402" t="s">
        <v>304</v>
      </c>
      <c r="C72" s="402" t="s">
        <v>319</v>
      </c>
      <c r="D72" s="403" t="s">
        <v>320</v>
      </c>
      <c r="E72" s="403" t="s">
        <v>473</v>
      </c>
      <c r="F72" s="73">
        <v>1</v>
      </c>
      <c r="G72" s="94">
        <v>32</v>
      </c>
      <c r="H72" s="75">
        <v>1.76</v>
      </c>
      <c r="I72" s="76">
        <v>2.17</v>
      </c>
      <c r="J72" s="77">
        <v>36.14</v>
      </c>
      <c r="K72" s="91">
        <v>33.47</v>
      </c>
      <c r="L72" s="121">
        <f t="shared" si="8"/>
        <v>0.94499999999999995</v>
      </c>
      <c r="M72" s="123">
        <f t="shared" si="9"/>
        <v>0.94499999999999995</v>
      </c>
      <c r="N72" s="402" t="s">
        <v>478</v>
      </c>
      <c r="O72" s="402" t="s">
        <v>487</v>
      </c>
      <c r="P72" s="404" t="s">
        <v>528</v>
      </c>
      <c r="R72" s="243"/>
      <c r="S72" s="244"/>
      <c r="T72" s="23"/>
      <c r="U72" s="23"/>
      <c r="V72" s="23"/>
      <c r="X72" s="118" t="s">
        <v>515</v>
      </c>
      <c r="Y72" s="30">
        <f t="shared" si="1"/>
        <v>32</v>
      </c>
      <c r="Z72" s="31">
        <f t="shared" si="11"/>
        <v>32</v>
      </c>
      <c r="AA72" s="30">
        <f t="shared" si="12"/>
        <v>34</v>
      </c>
      <c r="AB72" s="32">
        <f t="shared" si="13"/>
        <v>0.94499999999999995</v>
      </c>
      <c r="AC72" s="33">
        <f t="shared" si="14"/>
        <v>0.94499999999999995</v>
      </c>
      <c r="AD72" s="32">
        <f t="shared" si="15"/>
        <v>0.93500000000000005</v>
      </c>
      <c r="AE72" s="28"/>
      <c r="AF72" s="174"/>
      <c r="AG72" s="174"/>
      <c r="AH72" s="174"/>
      <c r="AI72" s="174"/>
      <c r="AJ72" s="174"/>
      <c r="AK72" s="174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</row>
    <row r="73" spans="1:54" s="11" customFormat="1" ht="23.1" customHeight="1">
      <c r="A73" s="402"/>
      <c r="B73" s="402"/>
      <c r="C73" s="402"/>
      <c r="D73" s="403"/>
      <c r="E73" s="403"/>
      <c r="F73" s="73">
        <v>2</v>
      </c>
      <c r="G73" s="94">
        <v>40.5</v>
      </c>
      <c r="H73" s="75">
        <v>1.39</v>
      </c>
      <c r="I73" s="76">
        <v>1.91</v>
      </c>
      <c r="J73" s="85">
        <v>29.6</v>
      </c>
      <c r="K73" s="91">
        <v>30.86</v>
      </c>
      <c r="L73" s="121">
        <f t="shared" si="8"/>
        <v>0.90390000000000004</v>
      </c>
      <c r="M73" s="123">
        <f t="shared" si="9"/>
        <v>0.90390000000000004</v>
      </c>
      <c r="N73" s="402"/>
      <c r="O73" s="402"/>
      <c r="P73" s="405"/>
      <c r="R73" s="243"/>
      <c r="S73" s="244"/>
      <c r="T73" s="23"/>
      <c r="U73" s="23"/>
      <c r="V73" s="23"/>
      <c r="X73" s="118" t="s">
        <v>515</v>
      </c>
      <c r="Y73" s="30">
        <f t="shared" si="1"/>
        <v>40</v>
      </c>
      <c r="Z73" s="31">
        <f t="shared" si="11"/>
        <v>40.5</v>
      </c>
      <c r="AA73" s="30">
        <f t="shared" si="12"/>
        <v>45</v>
      </c>
      <c r="AB73" s="32">
        <f t="shared" si="13"/>
        <v>0.90200000000000002</v>
      </c>
      <c r="AC73" s="33">
        <f t="shared" si="14"/>
        <v>0.90390000000000004</v>
      </c>
      <c r="AD73" s="32">
        <f t="shared" si="15"/>
        <v>0.92100000000000004</v>
      </c>
      <c r="AE73" s="28"/>
      <c r="AF73" s="174"/>
      <c r="AG73" s="174"/>
      <c r="AH73" s="174"/>
      <c r="AI73" s="174"/>
      <c r="AJ73" s="174"/>
      <c r="AK73" s="174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</row>
    <row r="74" spans="1:54" s="11" customFormat="1" ht="23.1" customHeight="1">
      <c r="A74" s="402"/>
      <c r="B74" s="402"/>
      <c r="C74" s="402"/>
      <c r="D74" s="403"/>
      <c r="E74" s="403"/>
      <c r="F74" s="73">
        <v>3</v>
      </c>
      <c r="G74" s="94">
        <v>43</v>
      </c>
      <c r="H74" s="75">
        <v>1.27</v>
      </c>
      <c r="I74" s="76">
        <v>2.36</v>
      </c>
      <c r="J74" s="77">
        <v>26.03</v>
      </c>
      <c r="K74" s="91">
        <v>36.840000000000003</v>
      </c>
      <c r="L74" s="121">
        <f t="shared" si="8"/>
        <v>0.91339999999999999</v>
      </c>
      <c r="M74" s="123">
        <f t="shared" si="9"/>
        <v>0.91339999999999999</v>
      </c>
      <c r="N74" s="402"/>
      <c r="O74" s="402"/>
      <c r="P74" s="405"/>
      <c r="R74" s="243"/>
      <c r="S74" s="244"/>
      <c r="T74" s="23"/>
      <c r="U74" s="23"/>
      <c r="V74" s="23"/>
      <c r="X74" s="118" t="s">
        <v>515</v>
      </c>
      <c r="Y74" s="30">
        <f t="shared" si="1"/>
        <v>40</v>
      </c>
      <c r="Z74" s="31">
        <f t="shared" si="11"/>
        <v>43</v>
      </c>
      <c r="AA74" s="30">
        <f t="shared" si="12"/>
        <v>45</v>
      </c>
      <c r="AB74" s="32">
        <f t="shared" si="13"/>
        <v>0.90200000000000002</v>
      </c>
      <c r="AC74" s="33">
        <f t="shared" si="14"/>
        <v>0.91339999999999999</v>
      </c>
      <c r="AD74" s="32">
        <f t="shared" si="15"/>
        <v>0.92100000000000004</v>
      </c>
      <c r="AE74" s="28"/>
      <c r="AF74" s="174"/>
      <c r="AG74" s="174"/>
      <c r="AH74" s="174"/>
      <c r="AI74" s="174"/>
      <c r="AJ74" s="174"/>
      <c r="AK74" s="174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</row>
    <row r="75" spans="1:54" s="11" customFormat="1" ht="23.1" customHeight="1">
      <c r="A75" s="402"/>
      <c r="B75" s="402"/>
      <c r="C75" s="402"/>
      <c r="D75" s="403"/>
      <c r="E75" s="403"/>
      <c r="F75" s="73">
        <v>4</v>
      </c>
      <c r="G75" s="94">
        <v>43</v>
      </c>
      <c r="H75" s="75">
        <v>1.27</v>
      </c>
      <c r="I75" s="76">
        <v>2.4900000000000002</v>
      </c>
      <c r="J75" s="77">
        <v>26.03</v>
      </c>
      <c r="K75" s="91">
        <v>36.840000000000003</v>
      </c>
      <c r="L75" s="121">
        <f t="shared" si="8"/>
        <v>0.91339999999999999</v>
      </c>
      <c r="M75" s="123">
        <f t="shared" si="9"/>
        <v>0.91339999999999999</v>
      </c>
      <c r="N75" s="402"/>
      <c r="O75" s="402"/>
      <c r="P75" s="405"/>
      <c r="R75" s="243"/>
      <c r="S75" s="244"/>
      <c r="T75" s="23"/>
      <c r="U75" s="23"/>
      <c r="V75" s="23"/>
      <c r="X75" s="118" t="s">
        <v>515</v>
      </c>
      <c r="Y75" s="30">
        <f t="shared" si="1"/>
        <v>40</v>
      </c>
      <c r="Z75" s="31">
        <f t="shared" si="11"/>
        <v>43</v>
      </c>
      <c r="AA75" s="30">
        <f t="shared" si="12"/>
        <v>45</v>
      </c>
      <c r="AB75" s="32">
        <f t="shared" si="13"/>
        <v>0.90200000000000002</v>
      </c>
      <c r="AC75" s="33">
        <f t="shared" si="14"/>
        <v>0.91339999999999999</v>
      </c>
      <c r="AD75" s="32">
        <f t="shared" si="15"/>
        <v>0.92100000000000004</v>
      </c>
      <c r="AE75" s="28"/>
      <c r="AF75" s="174"/>
      <c r="AG75" s="174"/>
      <c r="AH75" s="174"/>
      <c r="AI75" s="174"/>
      <c r="AJ75" s="174"/>
      <c r="AK75" s="174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</row>
    <row r="76" spans="1:54" s="11" customFormat="1" ht="23.1" customHeight="1">
      <c r="A76" s="402"/>
      <c r="B76" s="402"/>
      <c r="C76" s="402"/>
      <c r="D76" s="403"/>
      <c r="E76" s="403"/>
      <c r="F76" s="73">
        <v>5</v>
      </c>
      <c r="G76" s="94">
        <v>53</v>
      </c>
      <c r="H76" s="75">
        <v>1.27</v>
      </c>
      <c r="I76" s="76">
        <v>2.4900000000000002</v>
      </c>
      <c r="J76" s="77">
        <v>26.03</v>
      </c>
      <c r="K76" s="91">
        <v>36.840000000000003</v>
      </c>
      <c r="L76" s="121">
        <f t="shared" si="8"/>
        <v>0.94399999999999995</v>
      </c>
      <c r="M76" s="123">
        <f t="shared" si="9"/>
        <v>0.94399999999999995</v>
      </c>
      <c r="N76" s="402"/>
      <c r="O76" s="402"/>
      <c r="P76" s="405"/>
      <c r="R76" s="243"/>
      <c r="S76" s="244"/>
      <c r="T76" s="23"/>
      <c r="U76" s="23"/>
      <c r="V76" s="23"/>
      <c r="X76" s="118" t="s">
        <v>515</v>
      </c>
      <c r="Y76" s="30">
        <f t="shared" si="1"/>
        <v>50</v>
      </c>
      <c r="Z76" s="31">
        <f t="shared" si="11"/>
        <v>53</v>
      </c>
      <c r="AA76" s="30">
        <f t="shared" si="12"/>
        <v>150</v>
      </c>
      <c r="AB76" s="32">
        <f t="shared" si="13"/>
        <v>0.94399999999999995</v>
      </c>
      <c r="AC76" s="33">
        <f t="shared" si="14"/>
        <v>0.94399999999999995</v>
      </c>
      <c r="AD76" s="32">
        <f t="shared" si="15"/>
        <v>0.94399999999999995</v>
      </c>
      <c r="AE76" s="28"/>
      <c r="AF76" s="174"/>
      <c r="AG76" s="174"/>
      <c r="AH76" s="174"/>
      <c r="AI76" s="174"/>
      <c r="AJ76" s="174"/>
      <c r="AK76" s="174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</row>
    <row r="77" spans="1:54" s="11" customFormat="1" ht="23.1" customHeight="1">
      <c r="A77" s="402"/>
      <c r="B77" s="402"/>
      <c r="C77" s="402"/>
      <c r="D77" s="403"/>
      <c r="E77" s="403"/>
      <c r="F77" s="73">
        <v>6</v>
      </c>
      <c r="G77" s="94">
        <v>43</v>
      </c>
      <c r="H77" s="75">
        <v>0.56999999999999995</v>
      </c>
      <c r="I77" s="76">
        <v>2.13</v>
      </c>
      <c r="J77" s="77">
        <v>9.36</v>
      </c>
      <c r="K77" s="91">
        <v>34.369999999999997</v>
      </c>
      <c r="L77" s="121">
        <f t="shared" si="8"/>
        <v>0.91339999999999999</v>
      </c>
      <c r="M77" s="123">
        <f t="shared" si="9"/>
        <v>0.91339999999999999</v>
      </c>
      <c r="N77" s="402"/>
      <c r="O77" s="402"/>
      <c r="P77" s="405"/>
      <c r="R77" s="243"/>
      <c r="S77" s="244">
        <v>1</v>
      </c>
      <c r="T77" s="23"/>
      <c r="U77" s="23"/>
      <c r="V77" s="23"/>
      <c r="X77" s="118" t="s">
        <v>515</v>
      </c>
      <c r="Y77" s="30">
        <f t="shared" si="1"/>
        <v>40</v>
      </c>
      <c r="Z77" s="31">
        <f t="shared" si="11"/>
        <v>43</v>
      </c>
      <c r="AA77" s="30">
        <f t="shared" si="12"/>
        <v>45</v>
      </c>
      <c r="AB77" s="32">
        <f t="shared" si="13"/>
        <v>0.90200000000000002</v>
      </c>
      <c r="AC77" s="33">
        <f t="shared" si="14"/>
        <v>0.91339999999999999</v>
      </c>
      <c r="AD77" s="32">
        <f t="shared" si="15"/>
        <v>0.92100000000000004</v>
      </c>
      <c r="AE77" s="28"/>
      <c r="AF77" s="174"/>
      <c r="AG77" s="174"/>
      <c r="AH77" s="174"/>
      <c r="AI77" s="174"/>
      <c r="AJ77" s="174"/>
      <c r="AK77" s="174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</row>
    <row r="78" spans="1:54" s="11" customFormat="1" ht="23.1" customHeight="1">
      <c r="A78" s="402"/>
      <c r="B78" s="402"/>
      <c r="C78" s="402"/>
      <c r="D78" s="403"/>
      <c r="E78" s="403"/>
      <c r="F78" s="73">
        <v>7</v>
      </c>
      <c r="G78" s="94">
        <v>43</v>
      </c>
      <c r="H78" s="75">
        <v>0.67</v>
      </c>
      <c r="I78" s="76">
        <v>1.1000000000000001</v>
      </c>
      <c r="J78" s="77">
        <v>13.02</v>
      </c>
      <c r="K78" s="91">
        <v>18.239999999999998</v>
      </c>
      <c r="L78" s="121">
        <f t="shared" si="8"/>
        <v>0.91339999999999999</v>
      </c>
      <c r="M78" s="123">
        <f t="shared" si="9"/>
        <v>0.91339999999999999</v>
      </c>
      <c r="N78" s="402"/>
      <c r="O78" s="402"/>
      <c r="P78" s="405"/>
      <c r="R78" s="243"/>
      <c r="S78" s="244"/>
      <c r="T78" s="23"/>
      <c r="U78" s="23"/>
      <c r="V78" s="23"/>
      <c r="X78" s="118" t="s">
        <v>515</v>
      </c>
      <c r="Y78" s="30">
        <f t="shared" si="1"/>
        <v>40</v>
      </c>
      <c r="Z78" s="31">
        <f t="shared" si="11"/>
        <v>43</v>
      </c>
      <c r="AA78" s="30">
        <f t="shared" si="12"/>
        <v>45</v>
      </c>
      <c r="AB78" s="32">
        <f t="shared" si="13"/>
        <v>0.90200000000000002</v>
      </c>
      <c r="AC78" s="33">
        <f t="shared" si="14"/>
        <v>0.91339999999999999</v>
      </c>
      <c r="AD78" s="32">
        <f t="shared" si="15"/>
        <v>0.92100000000000004</v>
      </c>
      <c r="AE78" s="28"/>
      <c r="AF78" s="174"/>
      <c r="AG78" s="174"/>
      <c r="AH78" s="174"/>
      <c r="AI78" s="174"/>
      <c r="AJ78" s="174"/>
      <c r="AK78" s="174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</row>
    <row r="79" spans="1:54" s="11" customFormat="1" ht="23.1" customHeight="1">
      <c r="A79" s="402"/>
      <c r="B79" s="402"/>
      <c r="C79" s="402"/>
      <c r="D79" s="403"/>
      <c r="E79" s="403"/>
      <c r="F79" s="73">
        <v>8</v>
      </c>
      <c r="G79" s="94">
        <v>43</v>
      </c>
      <c r="H79" s="75">
        <v>0.65</v>
      </c>
      <c r="I79" s="76">
        <v>1.79</v>
      </c>
      <c r="J79" s="77">
        <v>10.91</v>
      </c>
      <c r="K79" s="91">
        <v>29.8</v>
      </c>
      <c r="L79" s="121">
        <f t="shared" si="8"/>
        <v>0.91339999999999999</v>
      </c>
      <c r="M79" s="123">
        <f t="shared" si="9"/>
        <v>0.91339999999999999</v>
      </c>
      <c r="N79" s="402"/>
      <c r="O79" s="402"/>
      <c r="P79" s="405"/>
      <c r="R79" s="243"/>
      <c r="S79" s="244"/>
      <c r="T79" s="23"/>
      <c r="U79" s="23"/>
      <c r="V79" s="23"/>
      <c r="X79" s="118" t="s">
        <v>515</v>
      </c>
      <c r="Y79" s="30">
        <f t="shared" si="1"/>
        <v>40</v>
      </c>
      <c r="Z79" s="31">
        <f t="shared" si="11"/>
        <v>43</v>
      </c>
      <c r="AA79" s="30">
        <f t="shared" si="12"/>
        <v>45</v>
      </c>
      <c r="AB79" s="32">
        <f t="shared" si="13"/>
        <v>0.90200000000000002</v>
      </c>
      <c r="AC79" s="33">
        <f t="shared" si="14"/>
        <v>0.91339999999999999</v>
      </c>
      <c r="AD79" s="32">
        <f t="shared" si="15"/>
        <v>0.92100000000000004</v>
      </c>
      <c r="AE79" s="28"/>
      <c r="AF79" s="174"/>
      <c r="AG79" s="174"/>
      <c r="AH79" s="174"/>
      <c r="AI79" s="174"/>
      <c r="AJ79" s="174"/>
      <c r="AK79" s="174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</row>
    <row r="80" spans="1:54" s="11" customFormat="1" ht="23.1" customHeight="1">
      <c r="A80" s="402"/>
      <c r="B80" s="402"/>
      <c r="C80" s="402"/>
      <c r="D80" s="403"/>
      <c r="E80" s="403"/>
      <c r="F80" s="73">
        <v>9</v>
      </c>
      <c r="G80" s="94">
        <v>43</v>
      </c>
      <c r="H80" s="75">
        <v>1.27</v>
      </c>
      <c r="I80" s="89">
        <v>2.36</v>
      </c>
      <c r="J80" s="77">
        <v>27.08</v>
      </c>
      <c r="K80" s="91">
        <v>36.840000000000003</v>
      </c>
      <c r="L80" s="121">
        <f t="shared" si="8"/>
        <v>0.91339999999999999</v>
      </c>
      <c r="M80" s="123">
        <f t="shared" si="9"/>
        <v>0.91339999999999999</v>
      </c>
      <c r="N80" s="402"/>
      <c r="O80" s="402"/>
      <c r="P80" s="405"/>
      <c r="R80" s="243"/>
      <c r="S80" s="244"/>
      <c r="T80" s="23"/>
      <c r="U80" s="23"/>
      <c r="V80" s="23"/>
      <c r="X80" s="118" t="s">
        <v>515</v>
      </c>
      <c r="Y80" s="30">
        <f t="shared" si="1"/>
        <v>40</v>
      </c>
      <c r="Z80" s="31">
        <f t="shared" si="11"/>
        <v>43</v>
      </c>
      <c r="AA80" s="30">
        <f t="shared" si="12"/>
        <v>45</v>
      </c>
      <c r="AB80" s="32">
        <f t="shared" si="13"/>
        <v>0.90200000000000002</v>
      </c>
      <c r="AC80" s="33">
        <f t="shared" si="14"/>
        <v>0.91339999999999999</v>
      </c>
      <c r="AD80" s="32">
        <f t="shared" si="15"/>
        <v>0.92100000000000004</v>
      </c>
      <c r="AE80" s="28"/>
      <c r="AF80" s="174"/>
      <c r="AG80" s="174"/>
      <c r="AH80" s="174"/>
      <c r="AI80" s="174"/>
      <c r="AJ80" s="174"/>
      <c r="AK80" s="174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</row>
    <row r="81" spans="1:54" s="11" customFormat="1" ht="23.1" customHeight="1">
      <c r="A81" s="402"/>
      <c r="B81" s="402"/>
      <c r="C81" s="402"/>
      <c r="D81" s="403"/>
      <c r="E81" s="403"/>
      <c r="F81" s="73">
        <v>10</v>
      </c>
      <c r="G81" s="94">
        <v>40.5</v>
      </c>
      <c r="H81" s="75">
        <v>1.39</v>
      </c>
      <c r="I81" s="89">
        <v>1.91</v>
      </c>
      <c r="J81" s="85">
        <v>29.6</v>
      </c>
      <c r="K81" s="91">
        <v>30.86</v>
      </c>
      <c r="L81" s="121">
        <f t="shared" si="8"/>
        <v>0.90390000000000004</v>
      </c>
      <c r="M81" s="123">
        <f t="shared" si="9"/>
        <v>0.90390000000000004</v>
      </c>
      <c r="N81" s="402"/>
      <c r="O81" s="402"/>
      <c r="P81" s="405"/>
      <c r="R81" s="243"/>
      <c r="S81" s="244"/>
      <c r="T81" s="23"/>
      <c r="U81" s="23"/>
      <c r="V81" s="23"/>
      <c r="X81" s="118" t="s">
        <v>515</v>
      </c>
      <c r="Y81" s="30">
        <f t="shared" si="1"/>
        <v>40</v>
      </c>
      <c r="Z81" s="31">
        <f t="shared" si="11"/>
        <v>40.5</v>
      </c>
      <c r="AA81" s="30">
        <f t="shared" si="12"/>
        <v>45</v>
      </c>
      <c r="AB81" s="32">
        <f t="shared" si="13"/>
        <v>0.90200000000000002</v>
      </c>
      <c r="AC81" s="33">
        <f t="shared" si="14"/>
        <v>0.90390000000000004</v>
      </c>
      <c r="AD81" s="32">
        <f t="shared" si="15"/>
        <v>0.92100000000000004</v>
      </c>
      <c r="AE81" s="28"/>
      <c r="AF81" s="174"/>
      <c r="AG81" s="174"/>
      <c r="AH81" s="174"/>
      <c r="AI81" s="174"/>
      <c r="AJ81" s="174"/>
      <c r="AK81" s="174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</row>
    <row r="82" spans="1:54" s="11" customFormat="1" ht="23.1" customHeight="1">
      <c r="A82" s="402"/>
      <c r="B82" s="402"/>
      <c r="C82" s="402"/>
      <c r="D82" s="403"/>
      <c r="E82" s="403"/>
      <c r="F82" s="73">
        <v>11</v>
      </c>
      <c r="G82" s="94">
        <v>32</v>
      </c>
      <c r="H82" s="75">
        <v>1.77</v>
      </c>
      <c r="I82" s="89">
        <v>2.17</v>
      </c>
      <c r="J82" s="77">
        <v>36.14</v>
      </c>
      <c r="K82" s="91">
        <v>33.47</v>
      </c>
      <c r="L82" s="121">
        <f t="shared" si="8"/>
        <v>0.94499999999999995</v>
      </c>
      <c r="M82" s="123">
        <f t="shared" si="9"/>
        <v>0.94499999999999995</v>
      </c>
      <c r="N82" s="402"/>
      <c r="O82" s="402"/>
      <c r="P82" s="406"/>
      <c r="R82" s="243"/>
      <c r="S82" s="244"/>
      <c r="T82" s="23"/>
      <c r="U82" s="23"/>
      <c r="V82" s="23"/>
      <c r="X82" s="118" t="s">
        <v>515</v>
      </c>
      <c r="Y82" s="30">
        <f t="shared" si="1"/>
        <v>32</v>
      </c>
      <c r="Z82" s="31">
        <f t="shared" si="11"/>
        <v>32</v>
      </c>
      <c r="AA82" s="30">
        <f t="shared" si="12"/>
        <v>34</v>
      </c>
      <c r="AB82" s="32">
        <f t="shared" si="13"/>
        <v>0.94499999999999995</v>
      </c>
      <c r="AC82" s="33">
        <f t="shared" si="14"/>
        <v>0.94499999999999995</v>
      </c>
      <c r="AD82" s="32">
        <f t="shared" si="15"/>
        <v>0.93500000000000005</v>
      </c>
      <c r="AE82" s="28"/>
      <c r="AF82" s="174"/>
      <c r="AG82" s="174"/>
      <c r="AH82" s="174"/>
      <c r="AI82" s="174"/>
      <c r="AJ82" s="174"/>
      <c r="AK82" s="174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</row>
    <row r="83" spans="1:54" s="11" customFormat="1" ht="23.1" customHeight="1">
      <c r="A83" s="402">
        <v>137</v>
      </c>
      <c r="B83" s="402" t="s">
        <v>304</v>
      </c>
      <c r="C83" s="402" t="s">
        <v>323</v>
      </c>
      <c r="D83" s="403" t="s">
        <v>324</v>
      </c>
      <c r="E83" s="402" t="s">
        <v>152</v>
      </c>
      <c r="F83" s="73">
        <v>1</v>
      </c>
      <c r="G83" s="74">
        <v>6.1</v>
      </c>
      <c r="H83" s="75">
        <v>1.28</v>
      </c>
      <c r="I83" s="89">
        <v>1.18</v>
      </c>
      <c r="J83" s="77">
        <v>28.63</v>
      </c>
      <c r="K83" s="91">
        <v>28.19</v>
      </c>
      <c r="L83" s="121">
        <f t="shared" si="8"/>
        <v>0.92990000000000006</v>
      </c>
      <c r="M83" s="123">
        <f t="shared" si="9"/>
        <v>0.92990000000000006</v>
      </c>
      <c r="N83" s="402" t="s">
        <v>478</v>
      </c>
      <c r="O83" s="402" t="s">
        <v>487</v>
      </c>
      <c r="P83" s="404" t="s">
        <v>528</v>
      </c>
      <c r="R83" s="243"/>
      <c r="S83" s="244"/>
      <c r="T83" s="23"/>
      <c r="U83" s="23"/>
      <c r="V83" s="23"/>
      <c r="X83" s="118" t="s">
        <v>515</v>
      </c>
      <c r="Y83" s="30">
        <f t="shared" si="1"/>
        <v>6</v>
      </c>
      <c r="Z83" s="31">
        <f t="shared" si="11"/>
        <v>6.1</v>
      </c>
      <c r="AA83" s="30">
        <f t="shared" si="12"/>
        <v>8</v>
      </c>
      <c r="AB83" s="32">
        <f t="shared" si="13"/>
        <v>0.93</v>
      </c>
      <c r="AC83" s="33">
        <f t="shared" si="14"/>
        <v>0.92990000000000006</v>
      </c>
      <c r="AD83" s="32">
        <f t="shared" si="15"/>
        <v>0.92800000000000005</v>
      </c>
      <c r="AE83" s="28"/>
      <c r="AF83" s="174"/>
      <c r="AG83" s="174"/>
      <c r="AH83" s="174"/>
      <c r="AI83" s="174"/>
      <c r="AJ83" s="174"/>
      <c r="AK83" s="174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</row>
    <row r="84" spans="1:54" s="11" customFormat="1" ht="23.1" customHeight="1">
      <c r="A84" s="402"/>
      <c r="B84" s="402"/>
      <c r="C84" s="402"/>
      <c r="D84" s="403"/>
      <c r="E84" s="402"/>
      <c r="F84" s="73">
        <v>2</v>
      </c>
      <c r="G84" s="74">
        <v>54.7</v>
      </c>
      <c r="H84" s="75">
        <v>0.56999999999999995</v>
      </c>
      <c r="I84" s="89" t="s">
        <v>14</v>
      </c>
      <c r="J84" s="77">
        <v>9.7899999999999991</v>
      </c>
      <c r="K84" s="91" t="s">
        <v>14</v>
      </c>
      <c r="L84" s="121">
        <f t="shared" si="8"/>
        <v>0.94399999999999995</v>
      </c>
      <c r="M84" s="123">
        <f t="shared" si="9"/>
        <v>0.94399999999999995</v>
      </c>
      <c r="N84" s="402"/>
      <c r="O84" s="402"/>
      <c r="P84" s="405"/>
      <c r="R84" s="243"/>
      <c r="S84" s="244">
        <v>1</v>
      </c>
      <c r="T84" s="23"/>
      <c r="U84" s="23"/>
      <c r="V84" s="23"/>
      <c r="X84" s="118" t="s">
        <v>515</v>
      </c>
      <c r="Y84" s="30">
        <f t="shared" si="1"/>
        <v>50</v>
      </c>
      <c r="Z84" s="31">
        <f t="shared" si="11"/>
        <v>54.7</v>
      </c>
      <c r="AA84" s="30">
        <f t="shared" si="12"/>
        <v>150</v>
      </c>
      <c r="AB84" s="32">
        <f t="shared" si="13"/>
        <v>0.94399999999999995</v>
      </c>
      <c r="AC84" s="33">
        <f t="shared" si="14"/>
        <v>0.94399999999999995</v>
      </c>
      <c r="AD84" s="32">
        <f t="shared" si="15"/>
        <v>0.94399999999999995</v>
      </c>
      <c r="AE84" s="28"/>
      <c r="AF84" s="174"/>
      <c r="AG84" s="174"/>
      <c r="AH84" s="174"/>
      <c r="AI84" s="174"/>
      <c r="AJ84" s="174"/>
      <c r="AK84" s="174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</row>
    <row r="85" spans="1:54" s="11" customFormat="1" ht="23.1" customHeight="1">
      <c r="A85" s="402"/>
      <c r="B85" s="402"/>
      <c r="C85" s="402"/>
      <c r="D85" s="403"/>
      <c r="E85" s="402"/>
      <c r="F85" s="73">
        <v>3</v>
      </c>
      <c r="G85" s="74">
        <v>6.1</v>
      </c>
      <c r="H85" s="75">
        <v>1.28</v>
      </c>
      <c r="I85" s="89">
        <v>1.18</v>
      </c>
      <c r="J85" s="77">
        <v>29.63</v>
      </c>
      <c r="K85" s="91">
        <v>28.19</v>
      </c>
      <c r="L85" s="121">
        <f t="shared" si="8"/>
        <v>0.92990000000000006</v>
      </c>
      <c r="M85" s="123">
        <f t="shared" si="9"/>
        <v>0.92990000000000006</v>
      </c>
      <c r="N85" s="402"/>
      <c r="O85" s="402"/>
      <c r="P85" s="406"/>
      <c r="R85" s="243"/>
      <c r="S85" s="244"/>
      <c r="T85" s="23"/>
      <c r="U85" s="23"/>
      <c r="V85" s="23"/>
      <c r="X85" s="118" t="s">
        <v>515</v>
      </c>
      <c r="Y85" s="30">
        <f t="shared" si="1"/>
        <v>6</v>
      </c>
      <c r="Z85" s="31">
        <f t="shared" si="11"/>
        <v>6.1</v>
      </c>
      <c r="AA85" s="30">
        <f t="shared" si="12"/>
        <v>8</v>
      </c>
      <c r="AB85" s="32">
        <f t="shared" si="13"/>
        <v>0.93</v>
      </c>
      <c r="AC85" s="33">
        <f t="shared" si="14"/>
        <v>0.92990000000000006</v>
      </c>
      <c r="AD85" s="32">
        <f t="shared" si="15"/>
        <v>0.92800000000000005</v>
      </c>
      <c r="AE85" s="28"/>
      <c r="AF85" s="174"/>
      <c r="AG85" s="174"/>
      <c r="AH85" s="174"/>
      <c r="AI85" s="174"/>
      <c r="AJ85" s="174"/>
      <c r="AK85" s="174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</row>
    <row r="86" spans="1:54" s="11" customFormat="1" ht="23.1" customHeight="1">
      <c r="A86" s="86">
        <v>75</v>
      </c>
      <c r="B86" s="73" t="s">
        <v>170</v>
      </c>
      <c r="C86" s="73" t="s">
        <v>187</v>
      </c>
      <c r="D86" s="87" t="s">
        <v>188</v>
      </c>
      <c r="E86" s="73" t="s">
        <v>20</v>
      </c>
      <c r="F86" s="73">
        <v>1</v>
      </c>
      <c r="G86" s="74">
        <v>43.7</v>
      </c>
      <c r="H86" s="75">
        <v>0.65</v>
      </c>
      <c r="I86" s="76" t="s">
        <v>14</v>
      </c>
      <c r="J86" s="77">
        <v>11.69</v>
      </c>
      <c r="K86" s="78" t="s">
        <v>14</v>
      </c>
      <c r="L86" s="121">
        <f t="shared" si="8"/>
        <v>0.9160600000000001</v>
      </c>
      <c r="M86" s="123">
        <f t="shared" si="9"/>
        <v>0.9160600000000001</v>
      </c>
      <c r="N86" s="73" t="s">
        <v>478</v>
      </c>
      <c r="O86" s="73" t="s">
        <v>487</v>
      </c>
      <c r="P86" s="177" t="s">
        <v>528</v>
      </c>
      <c r="R86" s="243"/>
      <c r="S86" s="244">
        <v>1</v>
      </c>
      <c r="T86" s="23"/>
      <c r="U86" s="23"/>
      <c r="V86" s="23"/>
      <c r="X86" s="118" t="s">
        <v>515</v>
      </c>
      <c r="Y86" s="30">
        <f t="shared" si="1"/>
        <v>40</v>
      </c>
      <c r="Z86" s="31">
        <f t="shared" si="11"/>
        <v>43.7</v>
      </c>
      <c r="AA86" s="30">
        <f t="shared" si="12"/>
        <v>45</v>
      </c>
      <c r="AB86" s="32">
        <f t="shared" si="13"/>
        <v>0.90200000000000002</v>
      </c>
      <c r="AC86" s="33">
        <f t="shared" si="14"/>
        <v>0.9160600000000001</v>
      </c>
      <c r="AD86" s="32">
        <f t="shared" si="15"/>
        <v>0.92100000000000004</v>
      </c>
      <c r="AE86" s="28"/>
      <c r="AF86" s="174"/>
      <c r="AG86" s="174"/>
      <c r="AH86" s="174"/>
      <c r="AI86" s="174"/>
      <c r="AJ86" s="174"/>
      <c r="AK86" s="174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</row>
    <row r="87" spans="1:54" s="11" customFormat="1" ht="23.1" customHeight="1">
      <c r="A87" s="410">
        <v>77</v>
      </c>
      <c r="B87" s="402" t="s">
        <v>170</v>
      </c>
      <c r="C87" s="402" t="s">
        <v>192</v>
      </c>
      <c r="D87" s="403" t="s">
        <v>193</v>
      </c>
      <c r="E87" s="402" t="s">
        <v>194</v>
      </c>
      <c r="F87" s="73">
        <v>1</v>
      </c>
      <c r="G87" s="74">
        <v>5.85</v>
      </c>
      <c r="H87" s="75">
        <v>1.27</v>
      </c>
      <c r="I87" s="76">
        <v>1.94</v>
      </c>
      <c r="J87" s="77">
        <v>26.39</v>
      </c>
      <c r="K87" s="78">
        <v>63.27</v>
      </c>
      <c r="L87" s="121">
        <f t="shared" si="8"/>
        <v>0.93112500000000009</v>
      </c>
      <c r="M87" s="123">
        <f t="shared" si="9"/>
        <v>0.93112500000000009</v>
      </c>
      <c r="N87" s="402" t="s">
        <v>478</v>
      </c>
      <c r="O87" s="402" t="s">
        <v>487</v>
      </c>
      <c r="P87" s="404" t="s">
        <v>528</v>
      </c>
      <c r="R87" s="243"/>
      <c r="S87" s="244"/>
      <c r="T87" s="23"/>
      <c r="U87" s="23"/>
      <c r="V87" s="23"/>
      <c r="X87" s="118" t="s">
        <v>515</v>
      </c>
      <c r="Y87" s="30">
        <f t="shared" si="1"/>
        <v>4</v>
      </c>
      <c r="Z87" s="31">
        <f t="shared" si="11"/>
        <v>5.85</v>
      </c>
      <c r="AA87" s="30">
        <f t="shared" si="12"/>
        <v>6</v>
      </c>
      <c r="AB87" s="32">
        <f t="shared" si="13"/>
        <v>0.94499999999999995</v>
      </c>
      <c r="AC87" s="33">
        <f t="shared" si="14"/>
        <v>0.93112500000000009</v>
      </c>
      <c r="AD87" s="32">
        <f t="shared" si="15"/>
        <v>0.93</v>
      </c>
      <c r="AE87" s="28"/>
      <c r="AF87" s="174"/>
      <c r="AG87" s="174"/>
      <c r="AH87" s="174"/>
      <c r="AI87" s="174"/>
      <c r="AJ87" s="174"/>
      <c r="AK87" s="174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</row>
    <row r="88" spans="1:54" s="11" customFormat="1" ht="23.1" customHeight="1">
      <c r="A88" s="410"/>
      <c r="B88" s="402"/>
      <c r="C88" s="402"/>
      <c r="D88" s="403"/>
      <c r="E88" s="402"/>
      <c r="F88" s="73">
        <v>2</v>
      </c>
      <c r="G88" s="74">
        <v>21.34</v>
      </c>
      <c r="H88" s="75">
        <v>1.5</v>
      </c>
      <c r="I88" s="89">
        <v>5.16</v>
      </c>
      <c r="J88" s="77">
        <v>18.649999999999999</v>
      </c>
      <c r="K88" s="78">
        <v>64.349999999999994</v>
      </c>
      <c r="L88" s="121">
        <f t="shared" si="8"/>
        <v>0.98494999999999999</v>
      </c>
      <c r="M88" s="123">
        <f t="shared" si="9"/>
        <v>0.98494999999999999</v>
      </c>
      <c r="N88" s="402"/>
      <c r="O88" s="402"/>
      <c r="P88" s="405"/>
      <c r="R88" s="243"/>
      <c r="S88" s="244"/>
      <c r="T88" s="23"/>
      <c r="U88" s="23"/>
      <c r="V88" s="23"/>
      <c r="X88" s="118" t="s">
        <v>515</v>
      </c>
      <c r="Y88" s="30">
        <f t="shared" si="1"/>
        <v>20</v>
      </c>
      <c r="Z88" s="31">
        <f t="shared" si="11"/>
        <v>21.34</v>
      </c>
      <c r="AA88" s="30">
        <f t="shared" si="12"/>
        <v>22</v>
      </c>
      <c r="AB88" s="32">
        <f t="shared" si="13"/>
        <v>0.995</v>
      </c>
      <c r="AC88" s="33">
        <f t="shared" si="14"/>
        <v>0.98494999999999999</v>
      </c>
      <c r="AD88" s="32">
        <f t="shared" si="15"/>
        <v>0.98</v>
      </c>
      <c r="AE88" s="28"/>
      <c r="AF88" s="174"/>
      <c r="AG88" s="174"/>
      <c r="AH88" s="174"/>
      <c r="AI88" s="174"/>
      <c r="AJ88" s="174"/>
      <c r="AK88" s="174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</row>
    <row r="89" spans="1:54" s="11" customFormat="1" ht="23.1" customHeight="1">
      <c r="A89" s="410"/>
      <c r="B89" s="402"/>
      <c r="C89" s="402"/>
      <c r="D89" s="403"/>
      <c r="E89" s="402"/>
      <c r="F89" s="73">
        <v>3</v>
      </c>
      <c r="G89" s="74">
        <v>43.2</v>
      </c>
      <c r="H89" s="75">
        <v>0.65</v>
      </c>
      <c r="I89" s="76" t="s">
        <v>14</v>
      </c>
      <c r="J89" s="77">
        <v>11.69</v>
      </c>
      <c r="K89" s="78" t="s">
        <v>14</v>
      </c>
      <c r="L89" s="121">
        <f t="shared" si="8"/>
        <v>0.91416000000000008</v>
      </c>
      <c r="M89" s="123">
        <f t="shared" si="9"/>
        <v>0.91416000000000008</v>
      </c>
      <c r="N89" s="402"/>
      <c r="O89" s="402"/>
      <c r="P89" s="405"/>
      <c r="R89" s="243"/>
      <c r="S89" s="244">
        <v>1</v>
      </c>
      <c r="T89" s="23"/>
      <c r="U89" s="23"/>
      <c r="V89" s="23"/>
      <c r="X89" s="118" t="s">
        <v>515</v>
      </c>
      <c r="Y89" s="30">
        <f t="shared" si="1"/>
        <v>40</v>
      </c>
      <c r="Z89" s="31">
        <f t="shared" si="11"/>
        <v>43.2</v>
      </c>
      <c r="AA89" s="30">
        <f t="shared" si="12"/>
        <v>45</v>
      </c>
      <c r="AB89" s="32">
        <f t="shared" si="13"/>
        <v>0.90200000000000002</v>
      </c>
      <c r="AC89" s="33">
        <f t="shared" si="14"/>
        <v>0.91416000000000008</v>
      </c>
      <c r="AD89" s="32">
        <f t="shared" si="15"/>
        <v>0.92100000000000004</v>
      </c>
      <c r="AE89" s="28"/>
      <c r="AF89" s="174"/>
      <c r="AG89" s="174"/>
      <c r="AH89" s="174"/>
      <c r="AI89" s="174"/>
      <c r="AJ89" s="174"/>
      <c r="AK89" s="174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</row>
    <row r="90" spans="1:54" s="11" customFormat="1" ht="23.1" customHeight="1">
      <c r="A90" s="410"/>
      <c r="B90" s="402"/>
      <c r="C90" s="402"/>
      <c r="D90" s="403"/>
      <c r="E90" s="402"/>
      <c r="F90" s="73">
        <v>4</v>
      </c>
      <c r="G90" s="74">
        <v>15.24</v>
      </c>
      <c r="H90" s="75">
        <v>2.86</v>
      </c>
      <c r="I90" s="89">
        <v>6.27</v>
      </c>
      <c r="J90" s="77">
        <v>44.36</v>
      </c>
      <c r="K90" s="78">
        <v>97.29</v>
      </c>
      <c r="L90" s="121">
        <f t="shared" si="8"/>
        <v>0.97772000000000003</v>
      </c>
      <c r="M90" s="123">
        <f t="shared" si="9"/>
        <v>0.97772000000000003</v>
      </c>
      <c r="N90" s="402"/>
      <c r="O90" s="402"/>
      <c r="P90" s="405"/>
      <c r="R90" s="243"/>
      <c r="S90" s="244"/>
      <c r="T90" s="23"/>
      <c r="U90" s="23"/>
      <c r="V90" s="23"/>
      <c r="X90" s="118" t="s">
        <v>515</v>
      </c>
      <c r="Y90" s="30">
        <f t="shared" si="1"/>
        <v>14</v>
      </c>
      <c r="Z90" s="31">
        <f t="shared" si="11"/>
        <v>15.24</v>
      </c>
      <c r="AA90" s="30">
        <f t="shared" si="12"/>
        <v>16</v>
      </c>
      <c r="AB90" s="32">
        <f t="shared" si="13"/>
        <v>0.97399999999999998</v>
      </c>
      <c r="AC90" s="33">
        <f t="shared" si="14"/>
        <v>0.97772000000000003</v>
      </c>
      <c r="AD90" s="32">
        <f t="shared" si="15"/>
        <v>0.98</v>
      </c>
      <c r="AE90" s="28"/>
      <c r="AF90" s="174"/>
      <c r="AG90" s="174"/>
      <c r="AH90" s="174"/>
      <c r="AI90" s="174"/>
      <c r="AJ90" s="174"/>
      <c r="AK90" s="174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</row>
    <row r="91" spans="1:54" s="11" customFormat="1" ht="23.1" customHeight="1">
      <c r="A91" s="410"/>
      <c r="B91" s="402"/>
      <c r="C91" s="402"/>
      <c r="D91" s="403"/>
      <c r="E91" s="402"/>
      <c r="F91" s="73">
        <v>5</v>
      </c>
      <c r="G91" s="74">
        <v>5.83</v>
      </c>
      <c r="H91" s="75">
        <v>1.27</v>
      </c>
      <c r="I91" s="89">
        <v>1.94</v>
      </c>
      <c r="J91" s="77">
        <v>26.39</v>
      </c>
      <c r="K91" s="78">
        <v>63.27</v>
      </c>
      <c r="L91" s="121">
        <f t="shared" si="8"/>
        <v>0.93127500000000007</v>
      </c>
      <c r="M91" s="123">
        <f t="shared" si="9"/>
        <v>0.93127500000000007</v>
      </c>
      <c r="N91" s="402"/>
      <c r="O91" s="402"/>
      <c r="P91" s="406"/>
      <c r="R91" s="243"/>
      <c r="S91" s="244"/>
      <c r="T91" s="23"/>
      <c r="U91" s="23"/>
      <c r="V91" s="23"/>
      <c r="X91" s="118" t="s">
        <v>515</v>
      </c>
      <c r="Y91" s="30">
        <f t="shared" si="1"/>
        <v>4</v>
      </c>
      <c r="Z91" s="31">
        <f t="shared" si="11"/>
        <v>5.83</v>
      </c>
      <c r="AA91" s="30">
        <f t="shared" si="12"/>
        <v>6</v>
      </c>
      <c r="AB91" s="32">
        <f t="shared" si="13"/>
        <v>0.94499999999999995</v>
      </c>
      <c r="AC91" s="33">
        <f t="shared" si="14"/>
        <v>0.93127500000000007</v>
      </c>
      <c r="AD91" s="32">
        <f t="shared" si="15"/>
        <v>0.93</v>
      </c>
      <c r="AE91" s="28"/>
      <c r="AF91" s="174"/>
      <c r="AG91" s="174"/>
      <c r="AH91" s="174"/>
      <c r="AI91" s="174"/>
      <c r="AJ91" s="174"/>
      <c r="AK91" s="174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</row>
    <row r="92" spans="1:54" s="11" customFormat="1" ht="23.1" customHeight="1">
      <c r="A92" s="410">
        <v>78</v>
      </c>
      <c r="B92" s="402" t="s">
        <v>195</v>
      </c>
      <c r="C92" s="402" t="s">
        <v>196</v>
      </c>
      <c r="D92" s="403" t="s">
        <v>197</v>
      </c>
      <c r="E92" s="402" t="s">
        <v>152</v>
      </c>
      <c r="F92" s="73">
        <v>1</v>
      </c>
      <c r="G92" s="90">
        <v>7.07</v>
      </c>
      <c r="H92" s="75">
        <v>1.58</v>
      </c>
      <c r="I92" s="89">
        <v>3.02</v>
      </c>
      <c r="J92" s="77">
        <v>29.57</v>
      </c>
      <c r="K92" s="91">
        <v>81.67</v>
      </c>
      <c r="L92" s="121">
        <f t="shared" si="8"/>
        <v>0.92893000000000003</v>
      </c>
      <c r="M92" s="123">
        <f t="shared" si="9"/>
        <v>0.92893000000000003</v>
      </c>
      <c r="N92" s="402" t="s">
        <v>478</v>
      </c>
      <c r="O92" s="402" t="s">
        <v>487</v>
      </c>
      <c r="P92" s="404" t="s">
        <v>528</v>
      </c>
      <c r="R92" s="243"/>
      <c r="S92" s="244"/>
      <c r="T92" s="23"/>
      <c r="U92" s="23"/>
      <c r="V92" s="23"/>
      <c r="X92" s="118" t="s">
        <v>515</v>
      </c>
      <c r="Y92" s="30">
        <f t="shared" ref="Y92:Y114" si="16">LOOKUP(Z92,$AF$3:$BB$3,$AF$3:$BB$3)</f>
        <v>6</v>
      </c>
      <c r="Z92" s="31">
        <f t="shared" si="11"/>
        <v>7.07</v>
      </c>
      <c r="AA92" s="30">
        <f t="shared" si="12"/>
        <v>8</v>
      </c>
      <c r="AB92" s="32">
        <f t="shared" si="13"/>
        <v>0.93</v>
      </c>
      <c r="AC92" s="33">
        <f t="shared" si="14"/>
        <v>0.92893000000000003</v>
      </c>
      <c r="AD92" s="32">
        <f t="shared" si="15"/>
        <v>0.92800000000000005</v>
      </c>
      <c r="AE92" s="28"/>
      <c r="AF92" s="174"/>
      <c r="AG92" s="174"/>
      <c r="AH92" s="174"/>
      <c r="AI92" s="174"/>
      <c r="AJ92" s="174"/>
      <c r="AK92" s="174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</row>
    <row r="93" spans="1:54" s="11" customFormat="1" ht="23.1" customHeight="1">
      <c r="A93" s="410"/>
      <c r="B93" s="402"/>
      <c r="C93" s="402"/>
      <c r="D93" s="403"/>
      <c r="E93" s="402"/>
      <c r="F93" s="73">
        <v>2</v>
      </c>
      <c r="G93" s="74">
        <v>42.67</v>
      </c>
      <c r="H93" s="75">
        <v>0.65</v>
      </c>
      <c r="I93" s="76" t="s">
        <v>14</v>
      </c>
      <c r="J93" s="77">
        <v>11.69</v>
      </c>
      <c r="K93" s="78" t="s">
        <v>14</v>
      </c>
      <c r="L93" s="121">
        <f t="shared" si="8"/>
        <v>0.91214600000000001</v>
      </c>
      <c r="M93" s="123">
        <f t="shared" si="9"/>
        <v>0.91214600000000001</v>
      </c>
      <c r="N93" s="402"/>
      <c r="O93" s="402"/>
      <c r="P93" s="405"/>
      <c r="R93" s="243"/>
      <c r="S93" s="244">
        <v>1</v>
      </c>
      <c r="T93" s="23"/>
      <c r="U93" s="23"/>
      <c r="V93" s="23"/>
      <c r="X93" s="118" t="s">
        <v>515</v>
      </c>
      <c r="Y93" s="30">
        <f t="shared" si="16"/>
        <v>40</v>
      </c>
      <c r="Z93" s="31">
        <f t="shared" si="11"/>
        <v>42.67</v>
      </c>
      <c r="AA93" s="30">
        <f t="shared" si="12"/>
        <v>45</v>
      </c>
      <c r="AB93" s="32">
        <f t="shared" si="13"/>
        <v>0.90200000000000002</v>
      </c>
      <c r="AC93" s="33">
        <f t="shared" si="14"/>
        <v>0.91214600000000001</v>
      </c>
      <c r="AD93" s="32">
        <f t="shared" si="15"/>
        <v>0.92100000000000004</v>
      </c>
      <c r="AE93" s="28"/>
      <c r="AF93" s="174"/>
      <c r="AG93" s="174"/>
      <c r="AH93" s="174"/>
      <c r="AI93" s="174"/>
      <c r="AJ93" s="174"/>
      <c r="AK93" s="174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</row>
    <row r="94" spans="1:54" s="11" customFormat="1" ht="23.1" customHeight="1">
      <c r="A94" s="410"/>
      <c r="B94" s="402"/>
      <c r="C94" s="402"/>
      <c r="D94" s="403"/>
      <c r="E94" s="402"/>
      <c r="F94" s="73">
        <v>3</v>
      </c>
      <c r="G94" s="74">
        <v>7.05</v>
      </c>
      <c r="H94" s="75">
        <v>1.58</v>
      </c>
      <c r="I94" s="89">
        <v>3.02</v>
      </c>
      <c r="J94" s="77">
        <v>39.57</v>
      </c>
      <c r="K94" s="91">
        <v>81.67</v>
      </c>
      <c r="L94" s="121">
        <f t="shared" si="8"/>
        <v>0.92895000000000005</v>
      </c>
      <c r="M94" s="123">
        <f t="shared" si="9"/>
        <v>0.92895000000000005</v>
      </c>
      <c r="N94" s="402"/>
      <c r="O94" s="402"/>
      <c r="P94" s="406"/>
      <c r="R94" s="243"/>
      <c r="S94" s="244"/>
      <c r="T94" s="23"/>
      <c r="U94" s="23"/>
      <c r="V94" s="23"/>
      <c r="X94" s="118" t="s">
        <v>515</v>
      </c>
      <c r="Y94" s="30">
        <f t="shared" si="16"/>
        <v>6</v>
      </c>
      <c r="Z94" s="31">
        <f t="shared" si="11"/>
        <v>7.05</v>
      </c>
      <c r="AA94" s="30">
        <f t="shared" si="12"/>
        <v>8</v>
      </c>
      <c r="AB94" s="32">
        <f t="shared" si="13"/>
        <v>0.93</v>
      </c>
      <c r="AC94" s="33">
        <f t="shared" si="14"/>
        <v>0.92895000000000005</v>
      </c>
      <c r="AD94" s="32">
        <f t="shared" si="15"/>
        <v>0.92800000000000005</v>
      </c>
      <c r="AE94" s="28"/>
      <c r="AF94" s="174"/>
      <c r="AG94" s="174"/>
      <c r="AH94" s="174"/>
      <c r="AI94" s="174"/>
      <c r="AJ94" s="174"/>
      <c r="AK94" s="174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</row>
    <row r="95" spans="1:54" s="11" customFormat="1" ht="23.1" customHeight="1">
      <c r="A95" s="319"/>
      <c r="B95" s="314"/>
      <c r="C95" s="314"/>
      <c r="D95" s="95"/>
      <c r="E95" s="314"/>
      <c r="F95" s="314"/>
      <c r="G95" s="315"/>
      <c r="H95" s="316"/>
      <c r="I95" s="314"/>
      <c r="J95" s="317"/>
      <c r="K95" s="317"/>
      <c r="L95" s="63"/>
      <c r="M95" s="63"/>
      <c r="N95" s="314"/>
      <c r="O95" s="314"/>
      <c r="P95" s="95"/>
      <c r="R95" s="243"/>
      <c r="S95" s="244"/>
      <c r="T95" s="23"/>
      <c r="U95" s="23"/>
      <c r="V95" s="23"/>
      <c r="X95" s="118"/>
      <c r="Y95" s="30"/>
      <c r="Z95" s="31"/>
      <c r="AA95" s="30"/>
      <c r="AB95" s="32"/>
      <c r="AC95" s="33"/>
      <c r="AD95" s="32"/>
      <c r="AE95" s="28"/>
      <c r="AF95" s="296"/>
      <c r="AG95" s="296"/>
      <c r="AH95" s="296"/>
      <c r="AI95" s="296"/>
      <c r="AJ95" s="296"/>
      <c r="AK95" s="296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</row>
    <row r="96" spans="1:54" s="11" customFormat="1" ht="23.1" customHeight="1">
      <c r="A96" s="362" t="s">
        <v>25</v>
      </c>
      <c r="B96" s="362"/>
      <c r="C96" s="362"/>
      <c r="D96" s="362"/>
      <c r="E96" s="362"/>
      <c r="F96" s="362"/>
      <c r="G96" s="362"/>
      <c r="H96" s="362"/>
      <c r="I96" s="362"/>
      <c r="J96" s="362"/>
      <c r="K96" s="362"/>
      <c r="L96" s="362"/>
      <c r="M96" s="362"/>
      <c r="N96" s="362"/>
      <c r="O96" s="362"/>
      <c r="P96" s="362"/>
      <c r="R96" s="243"/>
      <c r="S96" s="244"/>
      <c r="T96" s="23"/>
      <c r="U96" s="23"/>
      <c r="V96" s="23"/>
      <c r="X96" s="118"/>
      <c r="Y96" s="30"/>
      <c r="Z96" s="31"/>
      <c r="AA96" s="30"/>
      <c r="AB96" s="32"/>
      <c r="AC96" s="33"/>
      <c r="AD96" s="32"/>
      <c r="AE96" s="28"/>
      <c r="AF96" s="296"/>
      <c r="AG96" s="296"/>
      <c r="AH96" s="296"/>
      <c r="AI96" s="296"/>
      <c r="AJ96" s="296"/>
      <c r="AK96" s="296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</row>
    <row r="97" spans="1:54" s="11" customFormat="1" ht="23.1" customHeight="1">
      <c r="A97" s="363" t="s">
        <v>26</v>
      </c>
      <c r="B97" s="363"/>
      <c r="C97" s="363"/>
      <c r="D97" s="363"/>
      <c r="E97" s="363"/>
      <c r="F97" s="363"/>
      <c r="G97" s="363"/>
      <c r="H97" s="363"/>
      <c r="I97" s="363"/>
      <c r="J97" s="363"/>
      <c r="K97" s="363"/>
      <c r="L97" s="363"/>
      <c r="M97" s="363"/>
      <c r="N97" s="363"/>
      <c r="O97" s="363"/>
      <c r="P97" s="363"/>
      <c r="R97" s="243"/>
      <c r="S97" s="244"/>
      <c r="T97" s="23"/>
      <c r="U97" s="23"/>
      <c r="V97" s="23"/>
      <c r="X97" s="118"/>
      <c r="Y97" s="30"/>
      <c r="Z97" s="31"/>
      <c r="AA97" s="30"/>
      <c r="AB97" s="32"/>
      <c r="AC97" s="33"/>
      <c r="AD97" s="32"/>
      <c r="AE97" s="28"/>
      <c r="AF97" s="296"/>
      <c r="AG97" s="296"/>
      <c r="AH97" s="296"/>
      <c r="AI97" s="296"/>
      <c r="AJ97" s="296"/>
      <c r="AK97" s="296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</row>
    <row r="98" spans="1:54" s="11" customFormat="1" ht="23.1" customHeight="1">
      <c r="A98" s="394" t="s">
        <v>547</v>
      </c>
      <c r="B98" s="394"/>
      <c r="C98" s="394"/>
      <c r="D98" s="394"/>
      <c r="E98" s="394"/>
      <c r="F98" s="394"/>
      <c r="G98" s="394"/>
      <c r="H98" s="394"/>
      <c r="I98" s="394"/>
      <c r="J98" s="394"/>
      <c r="K98" s="394"/>
      <c r="L98" s="394"/>
      <c r="M98" s="394"/>
      <c r="N98" s="394"/>
      <c r="O98" s="394"/>
      <c r="P98" s="394"/>
      <c r="R98" s="243"/>
      <c r="S98" s="244"/>
      <c r="T98" s="23"/>
      <c r="U98" s="23"/>
      <c r="V98" s="23"/>
      <c r="X98" s="118"/>
      <c r="Y98" s="30"/>
      <c r="Z98" s="31"/>
      <c r="AA98" s="30"/>
      <c r="AB98" s="32"/>
      <c r="AC98" s="33"/>
      <c r="AD98" s="32"/>
      <c r="AE98" s="28"/>
      <c r="AF98" s="296"/>
      <c r="AG98" s="296"/>
      <c r="AH98" s="296"/>
      <c r="AI98" s="296"/>
      <c r="AJ98" s="296"/>
      <c r="AK98" s="296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</row>
    <row r="99" spans="1:54" s="11" customFormat="1" ht="23.1" customHeight="1">
      <c r="A99" s="313" t="s">
        <v>548</v>
      </c>
      <c r="B99" s="305"/>
      <c r="C99" s="305"/>
      <c r="D99" s="305"/>
      <c r="E99" s="305"/>
      <c r="F99" s="305"/>
      <c r="G99" s="305"/>
      <c r="H99" s="305"/>
      <c r="I99" s="305"/>
      <c r="J99" s="305"/>
      <c r="K99" s="305"/>
      <c r="L99" s="305"/>
      <c r="M99" s="305"/>
      <c r="N99" s="305"/>
      <c r="O99" s="305"/>
      <c r="P99" s="305"/>
      <c r="R99" s="243"/>
      <c r="S99" s="244"/>
      <c r="T99" s="23"/>
      <c r="U99" s="23"/>
      <c r="V99" s="23"/>
      <c r="X99" s="118"/>
      <c r="Y99" s="30"/>
      <c r="Z99" s="31"/>
      <c r="AA99" s="30"/>
      <c r="AB99" s="32"/>
      <c r="AC99" s="33"/>
      <c r="AD99" s="32"/>
      <c r="AE99" s="28"/>
      <c r="AF99" s="296"/>
      <c r="AG99" s="296"/>
      <c r="AH99" s="296"/>
      <c r="AI99" s="296"/>
      <c r="AJ99" s="296"/>
      <c r="AK99" s="296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</row>
    <row r="100" spans="1:54" s="11" customFormat="1" ht="12.95" customHeight="1" thickBot="1">
      <c r="A100" s="8"/>
      <c r="B100" s="8"/>
      <c r="C100" s="9"/>
      <c r="D100" s="9"/>
      <c r="E100" s="6"/>
      <c r="F100" s="10"/>
      <c r="G100" s="10"/>
      <c r="H100" s="10"/>
      <c r="I100" s="10"/>
      <c r="J100" s="10"/>
      <c r="K100" s="10"/>
      <c r="L100" s="6"/>
      <c r="M100" s="6"/>
      <c r="N100" s="6"/>
      <c r="O100" s="6"/>
      <c r="P100" s="7"/>
      <c r="R100" s="243"/>
      <c r="S100" s="244"/>
      <c r="T100" s="23"/>
      <c r="U100" s="23"/>
      <c r="V100" s="23"/>
      <c r="X100" s="118"/>
      <c r="Y100" s="30"/>
      <c r="Z100" s="31"/>
      <c r="AA100" s="30"/>
      <c r="AB100" s="32"/>
      <c r="AC100" s="33"/>
      <c r="AD100" s="32"/>
      <c r="AE100" s="28"/>
      <c r="AF100" s="296"/>
      <c r="AG100" s="296"/>
      <c r="AH100" s="296"/>
      <c r="AI100" s="296"/>
      <c r="AJ100" s="296"/>
      <c r="AK100" s="296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</row>
    <row r="101" spans="1:54" s="11" customFormat="1" ht="12.95" customHeight="1">
      <c r="A101" s="371" t="s">
        <v>0</v>
      </c>
      <c r="B101" s="359" t="s">
        <v>1</v>
      </c>
      <c r="C101" s="359" t="s">
        <v>2</v>
      </c>
      <c r="D101" s="359" t="s">
        <v>3</v>
      </c>
      <c r="E101" s="359" t="s">
        <v>4</v>
      </c>
      <c r="F101" s="377" t="s">
        <v>5</v>
      </c>
      <c r="G101" s="368" t="s">
        <v>486</v>
      </c>
      <c r="H101" s="364" t="s">
        <v>6</v>
      </c>
      <c r="I101" s="365"/>
      <c r="J101" s="364" t="s">
        <v>7</v>
      </c>
      <c r="K101" s="365"/>
      <c r="L101" s="435" t="s">
        <v>553</v>
      </c>
      <c r="M101" s="382"/>
      <c r="N101" s="359" t="s">
        <v>23</v>
      </c>
      <c r="O101" s="359" t="s">
        <v>24</v>
      </c>
      <c r="P101" s="371" t="s">
        <v>523</v>
      </c>
      <c r="R101" s="243"/>
      <c r="S101" s="244"/>
      <c r="T101" s="23"/>
      <c r="U101" s="23"/>
      <c r="V101" s="23"/>
      <c r="X101" s="118"/>
      <c r="Y101" s="30"/>
      <c r="Z101" s="31"/>
      <c r="AA101" s="30"/>
      <c r="AB101" s="32"/>
      <c r="AC101" s="33"/>
      <c r="AD101" s="32"/>
      <c r="AE101" s="28"/>
      <c r="AF101" s="296"/>
      <c r="AG101" s="296"/>
      <c r="AH101" s="296"/>
      <c r="AI101" s="296"/>
      <c r="AJ101" s="296"/>
      <c r="AK101" s="296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</row>
    <row r="102" spans="1:54" s="11" customFormat="1" ht="12.95" customHeight="1">
      <c r="A102" s="372"/>
      <c r="B102" s="360"/>
      <c r="C102" s="360"/>
      <c r="D102" s="360"/>
      <c r="E102" s="360"/>
      <c r="F102" s="378"/>
      <c r="G102" s="369"/>
      <c r="H102" s="366"/>
      <c r="I102" s="367"/>
      <c r="J102" s="366"/>
      <c r="K102" s="367"/>
      <c r="L102" s="383"/>
      <c r="M102" s="384"/>
      <c r="N102" s="360"/>
      <c r="O102" s="360"/>
      <c r="P102" s="372"/>
      <c r="R102" s="243"/>
      <c r="S102" s="244"/>
      <c r="T102" s="23"/>
      <c r="U102" s="23"/>
      <c r="V102" s="23"/>
      <c r="X102" s="118"/>
      <c r="Y102" s="30"/>
      <c r="Z102" s="31"/>
      <c r="AA102" s="30"/>
      <c r="AB102" s="32"/>
      <c r="AC102" s="33"/>
      <c r="AD102" s="32"/>
      <c r="AE102" s="28"/>
      <c r="AF102" s="296"/>
      <c r="AG102" s="296"/>
      <c r="AH102" s="296"/>
      <c r="AI102" s="296"/>
      <c r="AJ102" s="296"/>
      <c r="AK102" s="296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</row>
    <row r="103" spans="1:54" s="11" customFormat="1" ht="27" customHeight="1" thickBot="1">
      <c r="A103" s="395"/>
      <c r="B103" s="393"/>
      <c r="C103" s="393"/>
      <c r="D103" s="393"/>
      <c r="E103" s="393"/>
      <c r="F103" s="396"/>
      <c r="G103" s="370"/>
      <c r="H103" s="1" t="s">
        <v>8</v>
      </c>
      <c r="I103" s="2" t="s">
        <v>9</v>
      </c>
      <c r="J103" s="1" t="s">
        <v>8</v>
      </c>
      <c r="K103" s="2" t="s">
        <v>9</v>
      </c>
      <c r="L103" s="1" t="s">
        <v>8</v>
      </c>
      <c r="M103" s="13" t="s">
        <v>9</v>
      </c>
      <c r="N103" s="393"/>
      <c r="O103" s="393"/>
      <c r="P103" s="374"/>
      <c r="R103" s="243"/>
      <c r="S103" s="244"/>
      <c r="T103" s="23"/>
      <c r="U103" s="23"/>
      <c r="V103" s="23"/>
      <c r="X103" s="118"/>
      <c r="Y103" s="30"/>
      <c r="Z103" s="31"/>
      <c r="AA103" s="30"/>
      <c r="AB103" s="32"/>
      <c r="AC103" s="33"/>
      <c r="AD103" s="32"/>
      <c r="AE103" s="28"/>
      <c r="AF103" s="296"/>
      <c r="AG103" s="296"/>
      <c r="AH103" s="296"/>
      <c r="AI103" s="296"/>
      <c r="AJ103" s="296"/>
      <c r="AK103" s="296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</row>
    <row r="104" spans="1:54" s="11" customFormat="1" ht="23.1" customHeight="1">
      <c r="A104" s="410">
        <v>85</v>
      </c>
      <c r="B104" s="402" t="s">
        <v>195</v>
      </c>
      <c r="C104" s="402" t="s">
        <v>210</v>
      </c>
      <c r="D104" s="403" t="s">
        <v>211</v>
      </c>
      <c r="E104" s="402" t="s">
        <v>194</v>
      </c>
      <c r="F104" s="73">
        <v>1</v>
      </c>
      <c r="G104" s="74">
        <v>5.8</v>
      </c>
      <c r="H104" s="75">
        <v>1.28</v>
      </c>
      <c r="I104" s="89">
        <v>1.18</v>
      </c>
      <c r="J104" s="77">
        <v>28.63</v>
      </c>
      <c r="K104" s="78">
        <v>28.19</v>
      </c>
      <c r="L104" s="121">
        <f t="shared" si="8"/>
        <v>0.93149999999999999</v>
      </c>
      <c r="M104" s="123">
        <f t="shared" si="9"/>
        <v>0.93149999999999999</v>
      </c>
      <c r="N104" s="402" t="s">
        <v>478</v>
      </c>
      <c r="O104" s="402" t="s">
        <v>487</v>
      </c>
      <c r="P104" s="404" t="s">
        <v>528</v>
      </c>
      <c r="R104" s="243"/>
      <c r="S104" s="244"/>
      <c r="T104" s="23"/>
      <c r="U104" s="23"/>
      <c r="V104" s="23"/>
      <c r="X104" s="118" t="s">
        <v>515</v>
      </c>
      <c r="Y104" s="30">
        <f t="shared" si="16"/>
        <v>4</v>
      </c>
      <c r="Z104" s="31">
        <f t="shared" si="11"/>
        <v>5.8</v>
      </c>
      <c r="AA104" s="30">
        <f t="shared" si="12"/>
        <v>6</v>
      </c>
      <c r="AB104" s="32">
        <f t="shared" si="13"/>
        <v>0.94499999999999995</v>
      </c>
      <c r="AC104" s="33">
        <f t="shared" si="14"/>
        <v>0.93149999999999999</v>
      </c>
      <c r="AD104" s="32">
        <f t="shared" si="15"/>
        <v>0.93</v>
      </c>
      <c r="AE104" s="28"/>
      <c r="AF104" s="174"/>
      <c r="AG104" s="174"/>
      <c r="AH104" s="174"/>
      <c r="AI104" s="174"/>
      <c r="AJ104" s="174"/>
      <c r="AK104" s="174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</row>
    <row r="105" spans="1:54" s="11" customFormat="1" ht="23.1" customHeight="1">
      <c r="A105" s="410"/>
      <c r="B105" s="402"/>
      <c r="C105" s="402"/>
      <c r="D105" s="403"/>
      <c r="E105" s="402"/>
      <c r="F105" s="73">
        <v>2</v>
      </c>
      <c r="G105" s="74">
        <v>15.23</v>
      </c>
      <c r="H105" s="75">
        <v>1.48</v>
      </c>
      <c r="I105" s="89">
        <v>3.62</v>
      </c>
      <c r="J105" s="77">
        <v>22.95</v>
      </c>
      <c r="K105" s="78">
        <v>55.98</v>
      </c>
      <c r="L105" s="121">
        <f t="shared" si="8"/>
        <v>0.97768999999999995</v>
      </c>
      <c r="M105" s="123">
        <f t="shared" si="9"/>
        <v>0.97768999999999995</v>
      </c>
      <c r="N105" s="402"/>
      <c r="O105" s="402"/>
      <c r="P105" s="405"/>
      <c r="R105" s="243"/>
      <c r="S105" s="244"/>
      <c r="T105" s="23"/>
      <c r="U105" s="23"/>
      <c r="V105" s="23"/>
      <c r="X105" s="118" t="s">
        <v>515</v>
      </c>
      <c r="Y105" s="30">
        <f t="shared" si="16"/>
        <v>14</v>
      </c>
      <c r="Z105" s="31">
        <f t="shared" si="11"/>
        <v>15.23</v>
      </c>
      <c r="AA105" s="30">
        <f t="shared" si="12"/>
        <v>16</v>
      </c>
      <c r="AB105" s="32">
        <f t="shared" si="13"/>
        <v>0.97399999999999998</v>
      </c>
      <c r="AC105" s="33">
        <f t="shared" si="14"/>
        <v>0.97768999999999995</v>
      </c>
      <c r="AD105" s="32">
        <f t="shared" si="15"/>
        <v>0.98</v>
      </c>
      <c r="AE105" s="28"/>
      <c r="AF105" s="174"/>
      <c r="AG105" s="174"/>
      <c r="AH105" s="174"/>
      <c r="AI105" s="174"/>
      <c r="AJ105" s="174"/>
      <c r="AK105" s="174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</row>
    <row r="106" spans="1:54" s="11" customFormat="1" ht="23.1" customHeight="1">
      <c r="A106" s="410"/>
      <c r="B106" s="402"/>
      <c r="C106" s="402"/>
      <c r="D106" s="403"/>
      <c r="E106" s="402"/>
      <c r="F106" s="73">
        <v>3</v>
      </c>
      <c r="G106" s="74">
        <v>42.41</v>
      </c>
      <c r="H106" s="75">
        <v>0.65</v>
      </c>
      <c r="I106" s="76" t="s">
        <v>14</v>
      </c>
      <c r="J106" s="77">
        <v>11.69</v>
      </c>
      <c r="K106" s="78" t="s">
        <v>14</v>
      </c>
      <c r="L106" s="121">
        <f t="shared" si="8"/>
        <v>0.91115800000000002</v>
      </c>
      <c r="M106" s="123">
        <f t="shared" si="9"/>
        <v>0.91115800000000002</v>
      </c>
      <c r="N106" s="402"/>
      <c r="O106" s="402"/>
      <c r="P106" s="405"/>
      <c r="R106" s="243"/>
      <c r="S106" s="244">
        <v>1</v>
      </c>
      <c r="T106" s="23"/>
      <c r="U106" s="23"/>
      <c r="V106" s="23"/>
      <c r="X106" s="118" t="s">
        <v>515</v>
      </c>
      <c r="Y106" s="30">
        <f t="shared" si="16"/>
        <v>40</v>
      </c>
      <c r="Z106" s="31">
        <f t="shared" si="11"/>
        <v>42.41</v>
      </c>
      <c r="AA106" s="30">
        <f t="shared" si="12"/>
        <v>45</v>
      </c>
      <c r="AB106" s="32">
        <f t="shared" si="13"/>
        <v>0.90200000000000002</v>
      </c>
      <c r="AC106" s="33">
        <f t="shared" si="14"/>
        <v>0.91115800000000002</v>
      </c>
      <c r="AD106" s="32">
        <f t="shared" si="15"/>
        <v>0.92100000000000004</v>
      </c>
      <c r="AE106" s="28"/>
      <c r="AF106" s="174"/>
      <c r="AG106" s="174"/>
      <c r="AH106" s="174"/>
      <c r="AI106" s="174"/>
      <c r="AJ106" s="174"/>
      <c r="AK106" s="174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</row>
    <row r="107" spans="1:54" s="11" customFormat="1" ht="23.1" customHeight="1">
      <c r="A107" s="410"/>
      <c r="B107" s="402"/>
      <c r="C107" s="402"/>
      <c r="D107" s="403"/>
      <c r="E107" s="402"/>
      <c r="F107" s="73">
        <v>4</v>
      </c>
      <c r="G107" s="74">
        <v>15.23</v>
      </c>
      <c r="H107" s="75">
        <v>1.48</v>
      </c>
      <c r="I107" s="89">
        <v>3.62</v>
      </c>
      <c r="J107" s="77">
        <v>22.95</v>
      </c>
      <c r="K107" s="78">
        <v>55.98</v>
      </c>
      <c r="L107" s="121">
        <f t="shared" si="8"/>
        <v>0.97768999999999995</v>
      </c>
      <c r="M107" s="123">
        <f t="shared" si="9"/>
        <v>0.97768999999999995</v>
      </c>
      <c r="N107" s="402"/>
      <c r="O107" s="402"/>
      <c r="P107" s="405"/>
      <c r="R107" s="243"/>
      <c r="S107" s="244"/>
      <c r="T107" s="23"/>
      <c r="U107" s="23"/>
      <c r="V107" s="23"/>
      <c r="X107" s="118" t="s">
        <v>515</v>
      </c>
      <c r="Y107" s="30">
        <f t="shared" si="16"/>
        <v>14</v>
      </c>
      <c r="Z107" s="31">
        <f t="shared" si="11"/>
        <v>15.23</v>
      </c>
      <c r="AA107" s="30">
        <f t="shared" si="12"/>
        <v>16</v>
      </c>
      <c r="AB107" s="32">
        <f t="shared" si="13"/>
        <v>0.97399999999999998</v>
      </c>
      <c r="AC107" s="33">
        <f t="shared" si="14"/>
        <v>0.97768999999999995</v>
      </c>
      <c r="AD107" s="32">
        <f t="shared" si="15"/>
        <v>0.98</v>
      </c>
      <c r="AE107" s="28"/>
      <c r="AF107" s="174"/>
      <c r="AG107" s="174"/>
      <c r="AH107" s="174"/>
      <c r="AI107" s="174"/>
      <c r="AJ107" s="174"/>
      <c r="AK107" s="174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</row>
    <row r="108" spans="1:54" s="11" customFormat="1" ht="23.1" customHeight="1">
      <c r="A108" s="410"/>
      <c r="B108" s="402"/>
      <c r="C108" s="402"/>
      <c r="D108" s="403"/>
      <c r="E108" s="402"/>
      <c r="F108" s="73">
        <v>5</v>
      </c>
      <c r="G108" s="74">
        <v>5.9</v>
      </c>
      <c r="H108" s="75">
        <v>1.17</v>
      </c>
      <c r="I108" s="89">
        <v>1.17</v>
      </c>
      <c r="J108" s="77">
        <v>22.49</v>
      </c>
      <c r="K108" s="78">
        <v>24.08</v>
      </c>
      <c r="L108" s="121">
        <f t="shared" si="8"/>
        <v>0.93075000000000008</v>
      </c>
      <c r="M108" s="123">
        <f t="shared" si="9"/>
        <v>0.93075000000000008</v>
      </c>
      <c r="N108" s="402"/>
      <c r="O108" s="402"/>
      <c r="P108" s="406"/>
      <c r="R108" s="243"/>
      <c r="S108" s="244"/>
      <c r="T108" s="23"/>
      <c r="U108" s="23"/>
      <c r="V108" s="23"/>
      <c r="X108" s="118" t="s">
        <v>515</v>
      </c>
      <c r="Y108" s="30">
        <f t="shared" si="16"/>
        <v>4</v>
      </c>
      <c r="Z108" s="31">
        <f t="shared" si="11"/>
        <v>5.9</v>
      </c>
      <c r="AA108" s="30">
        <f t="shared" si="12"/>
        <v>6</v>
      </c>
      <c r="AB108" s="32">
        <f t="shared" si="13"/>
        <v>0.94499999999999995</v>
      </c>
      <c r="AC108" s="33">
        <f t="shared" si="14"/>
        <v>0.93075000000000008</v>
      </c>
      <c r="AD108" s="32">
        <f t="shared" si="15"/>
        <v>0.93</v>
      </c>
      <c r="AE108" s="28"/>
      <c r="AF108" s="174"/>
      <c r="AG108" s="174"/>
      <c r="AH108" s="174"/>
      <c r="AI108" s="174"/>
      <c r="AJ108" s="174"/>
      <c r="AK108" s="174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</row>
    <row r="109" spans="1:54" s="11" customFormat="1" ht="23.1" customHeight="1">
      <c r="A109" s="410">
        <v>90</v>
      </c>
      <c r="B109" s="402" t="s">
        <v>218</v>
      </c>
      <c r="C109" s="402" t="s">
        <v>221</v>
      </c>
      <c r="D109" s="403" t="s">
        <v>222</v>
      </c>
      <c r="E109" s="402" t="s">
        <v>15</v>
      </c>
      <c r="F109" s="73">
        <v>1</v>
      </c>
      <c r="G109" s="74">
        <v>33.82</v>
      </c>
      <c r="H109" s="75">
        <v>0.65</v>
      </c>
      <c r="I109" s="89">
        <v>0.93</v>
      </c>
      <c r="J109" s="77">
        <v>12.94</v>
      </c>
      <c r="K109" s="91">
        <v>14.29</v>
      </c>
      <c r="L109" s="121">
        <f t="shared" ref="L109:L144" si="17">AC109</f>
        <v>0.93590000000000007</v>
      </c>
      <c r="M109" s="123">
        <f t="shared" ref="M109:M144" si="18">AC109</f>
        <v>0.93590000000000007</v>
      </c>
      <c r="N109" s="402" t="s">
        <v>478</v>
      </c>
      <c r="O109" s="402" t="s">
        <v>487</v>
      </c>
      <c r="P109" s="404" t="s">
        <v>528</v>
      </c>
      <c r="R109" s="243"/>
      <c r="S109" s="244">
        <v>1</v>
      </c>
      <c r="T109" s="23"/>
      <c r="U109" s="23"/>
      <c r="V109" s="23"/>
      <c r="X109" s="118" t="s">
        <v>515</v>
      </c>
      <c r="Y109" s="30">
        <f t="shared" si="16"/>
        <v>32</v>
      </c>
      <c r="Z109" s="31">
        <f t="shared" si="11"/>
        <v>33.82</v>
      </c>
      <c r="AA109" s="30">
        <f t="shared" si="12"/>
        <v>34</v>
      </c>
      <c r="AB109" s="32">
        <f t="shared" si="13"/>
        <v>0.94499999999999995</v>
      </c>
      <c r="AC109" s="33">
        <f t="shared" si="14"/>
        <v>0.93590000000000007</v>
      </c>
      <c r="AD109" s="32">
        <f t="shared" si="15"/>
        <v>0.93500000000000005</v>
      </c>
      <c r="AE109" s="28"/>
      <c r="AF109" s="174"/>
      <c r="AG109" s="174"/>
      <c r="AH109" s="174"/>
      <c r="AI109" s="174"/>
      <c r="AJ109" s="174"/>
      <c r="AK109" s="174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</row>
    <row r="110" spans="1:54" s="11" customFormat="1" ht="23.1" customHeight="1">
      <c r="A110" s="410"/>
      <c r="B110" s="402"/>
      <c r="C110" s="402"/>
      <c r="D110" s="403"/>
      <c r="E110" s="402"/>
      <c r="F110" s="73">
        <v>2</v>
      </c>
      <c r="G110" s="74">
        <v>36.03</v>
      </c>
      <c r="H110" s="75">
        <v>0.65</v>
      </c>
      <c r="I110" s="89">
        <v>0.86</v>
      </c>
      <c r="J110" s="77">
        <v>12.33</v>
      </c>
      <c r="K110" s="91">
        <v>13.75</v>
      </c>
      <c r="L110" s="121">
        <f t="shared" si="17"/>
        <v>0.92483500000000007</v>
      </c>
      <c r="M110" s="123">
        <f t="shared" si="18"/>
        <v>0.92483500000000007</v>
      </c>
      <c r="N110" s="402"/>
      <c r="O110" s="402"/>
      <c r="P110" s="406"/>
      <c r="R110" s="243"/>
      <c r="S110" s="244"/>
      <c r="T110" s="23"/>
      <c r="U110" s="23"/>
      <c r="V110" s="23"/>
      <c r="X110" s="118" t="s">
        <v>515</v>
      </c>
      <c r="Y110" s="30">
        <f t="shared" si="16"/>
        <v>36</v>
      </c>
      <c r="Z110" s="31">
        <f t="shared" si="11"/>
        <v>36.03</v>
      </c>
      <c r="AA110" s="30">
        <f t="shared" si="12"/>
        <v>38</v>
      </c>
      <c r="AB110" s="32">
        <f t="shared" si="13"/>
        <v>0.92500000000000004</v>
      </c>
      <c r="AC110" s="33">
        <f t="shared" si="14"/>
        <v>0.92483500000000007</v>
      </c>
      <c r="AD110" s="32">
        <f t="shared" si="15"/>
        <v>0.91400000000000003</v>
      </c>
      <c r="AE110" s="28"/>
      <c r="AF110" s="174"/>
      <c r="AG110" s="174"/>
      <c r="AH110" s="174"/>
      <c r="AI110" s="174"/>
      <c r="AJ110" s="174"/>
      <c r="AK110" s="174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</row>
    <row r="111" spans="1:54" s="11" customFormat="1" ht="23.1" customHeight="1">
      <c r="A111" s="402">
        <v>127</v>
      </c>
      <c r="B111" s="402" t="s">
        <v>262</v>
      </c>
      <c r="C111" s="402" t="s">
        <v>302</v>
      </c>
      <c r="D111" s="403" t="s">
        <v>303</v>
      </c>
      <c r="E111" s="403" t="s">
        <v>471</v>
      </c>
      <c r="F111" s="73">
        <v>1</v>
      </c>
      <c r="G111" s="94">
        <v>24.92</v>
      </c>
      <c r="H111" s="75">
        <v>0.67</v>
      </c>
      <c r="I111" s="89">
        <v>0.93</v>
      </c>
      <c r="J111" s="77">
        <v>13.12</v>
      </c>
      <c r="K111" s="91">
        <v>16.28</v>
      </c>
      <c r="L111" s="121">
        <f t="shared" si="17"/>
        <v>0.96561999999999992</v>
      </c>
      <c r="M111" s="123">
        <f t="shared" si="18"/>
        <v>0.96561999999999992</v>
      </c>
      <c r="N111" s="402" t="s">
        <v>478</v>
      </c>
      <c r="O111" s="402" t="s">
        <v>487</v>
      </c>
      <c r="P111" s="404" t="s">
        <v>528</v>
      </c>
      <c r="R111" s="243"/>
      <c r="S111" s="244"/>
      <c r="T111" s="23"/>
      <c r="U111" s="23"/>
      <c r="V111" s="23"/>
      <c r="X111" s="118" t="s">
        <v>515</v>
      </c>
      <c r="Y111" s="30">
        <f t="shared" si="16"/>
        <v>24</v>
      </c>
      <c r="Z111" s="31">
        <f t="shared" si="11"/>
        <v>24.92</v>
      </c>
      <c r="AA111" s="30">
        <f t="shared" si="12"/>
        <v>26</v>
      </c>
      <c r="AB111" s="32">
        <f t="shared" si="13"/>
        <v>0.96699999999999997</v>
      </c>
      <c r="AC111" s="33">
        <f t="shared" si="14"/>
        <v>0.96561999999999992</v>
      </c>
      <c r="AD111" s="32">
        <f t="shared" si="15"/>
        <v>0.96399999999999997</v>
      </c>
      <c r="AE111" s="28"/>
      <c r="AF111" s="174"/>
      <c r="AG111" s="174"/>
      <c r="AH111" s="174"/>
      <c r="AI111" s="174"/>
      <c r="AJ111" s="174"/>
      <c r="AK111" s="174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</row>
    <row r="112" spans="1:54" s="11" customFormat="1" ht="23.1" customHeight="1">
      <c r="A112" s="402"/>
      <c r="B112" s="402"/>
      <c r="C112" s="402"/>
      <c r="D112" s="403"/>
      <c r="E112" s="403"/>
      <c r="F112" s="73">
        <v>2</v>
      </c>
      <c r="G112" s="94">
        <v>27.6</v>
      </c>
      <c r="H112" s="75">
        <v>0.67</v>
      </c>
      <c r="I112" s="89">
        <v>1.02</v>
      </c>
      <c r="J112" s="77">
        <v>12.88</v>
      </c>
      <c r="K112" s="91">
        <v>16.3</v>
      </c>
      <c r="L112" s="121">
        <f t="shared" si="17"/>
        <v>0.96</v>
      </c>
      <c r="M112" s="123">
        <f t="shared" si="18"/>
        <v>0.96</v>
      </c>
      <c r="N112" s="402"/>
      <c r="O112" s="402"/>
      <c r="P112" s="405"/>
      <c r="R112" s="243"/>
      <c r="S112" s="244">
        <v>1</v>
      </c>
      <c r="T112" s="23"/>
      <c r="U112" s="23"/>
      <c r="V112" s="23"/>
      <c r="X112" s="118" t="s">
        <v>515</v>
      </c>
      <c r="Y112" s="30">
        <f t="shared" si="16"/>
        <v>26</v>
      </c>
      <c r="Z112" s="31">
        <f t="shared" si="11"/>
        <v>27.6</v>
      </c>
      <c r="AA112" s="30">
        <f t="shared" si="12"/>
        <v>28</v>
      </c>
      <c r="AB112" s="32">
        <f t="shared" si="13"/>
        <v>0.96399999999999997</v>
      </c>
      <c r="AC112" s="33">
        <f t="shared" si="14"/>
        <v>0.96</v>
      </c>
      <c r="AD112" s="32">
        <f t="shared" si="15"/>
        <v>0.95899999999999996</v>
      </c>
      <c r="AE112" s="28"/>
      <c r="AF112" s="174"/>
      <c r="AG112" s="174"/>
      <c r="AH112" s="174"/>
      <c r="AI112" s="174"/>
      <c r="AJ112" s="174"/>
      <c r="AK112" s="174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</row>
    <row r="113" spans="1:54" s="11" customFormat="1" ht="23.1" customHeight="1">
      <c r="A113" s="402"/>
      <c r="B113" s="402"/>
      <c r="C113" s="402"/>
      <c r="D113" s="403"/>
      <c r="E113" s="403"/>
      <c r="F113" s="73">
        <v>3</v>
      </c>
      <c r="G113" s="94">
        <v>42.7</v>
      </c>
      <c r="H113" s="75">
        <v>0.67</v>
      </c>
      <c r="I113" s="89">
        <v>0.97</v>
      </c>
      <c r="J113" s="77">
        <v>12.88</v>
      </c>
      <c r="K113" s="91">
        <v>16.62</v>
      </c>
      <c r="L113" s="121">
        <f t="shared" si="17"/>
        <v>0.91226000000000007</v>
      </c>
      <c r="M113" s="123">
        <f t="shared" si="18"/>
        <v>0.91226000000000007</v>
      </c>
      <c r="N113" s="402"/>
      <c r="O113" s="402"/>
      <c r="P113" s="406"/>
      <c r="R113" s="243"/>
      <c r="S113" s="244"/>
      <c r="T113" s="23"/>
      <c r="U113" s="23"/>
      <c r="V113" s="23"/>
      <c r="X113" s="118" t="s">
        <v>515</v>
      </c>
      <c r="Y113" s="30">
        <f t="shared" si="16"/>
        <v>40</v>
      </c>
      <c r="Z113" s="31">
        <f t="shared" si="11"/>
        <v>42.7</v>
      </c>
      <c r="AA113" s="30">
        <f t="shared" si="12"/>
        <v>45</v>
      </c>
      <c r="AB113" s="32">
        <f t="shared" si="13"/>
        <v>0.90200000000000002</v>
      </c>
      <c r="AC113" s="33">
        <f t="shared" si="14"/>
        <v>0.91226000000000007</v>
      </c>
      <c r="AD113" s="32">
        <f t="shared" si="15"/>
        <v>0.92100000000000004</v>
      </c>
      <c r="AE113" s="28"/>
      <c r="AF113" s="174"/>
      <c r="AG113" s="174"/>
      <c r="AH113" s="174"/>
      <c r="AI113" s="174"/>
      <c r="AJ113" s="174"/>
      <c r="AK113" s="174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</row>
    <row r="114" spans="1:54" s="4" customFormat="1" ht="23.1" customHeight="1">
      <c r="A114" s="413">
        <v>59</v>
      </c>
      <c r="B114" s="412" t="s">
        <v>124</v>
      </c>
      <c r="C114" s="412" t="s">
        <v>153</v>
      </c>
      <c r="D114" s="401" t="s">
        <v>154</v>
      </c>
      <c r="E114" s="401" t="s">
        <v>470</v>
      </c>
      <c r="F114" s="79">
        <v>1</v>
      </c>
      <c r="G114" s="80">
        <v>14.7</v>
      </c>
      <c r="H114" s="81">
        <v>0.8</v>
      </c>
      <c r="I114" s="82">
        <v>1.44</v>
      </c>
      <c r="J114" s="81">
        <v>18.079999999999998</v>
      </c>
      <c r="K114" s="82">
        <v>25.74</v>
      </c>
      <c r="L114" s="121">
        <f t="shared" si="17"/>
        <v>0.97609999999999997</v>
      </c>
      <c r="M114" s="123">
        <f t="shared" si="18"/>
        <v>0.97609999999999997</v>
      </c>
      <c r="N114" s="412" t="s">
        <v>478</v>
      </c>
      <c r="O114" s="412" t="s">
        <v>487</v>
      </c>
      <c r="P114" s="400" t="s">
        <v>528</v>
      </c>
      <c r="R114" s="203"/>
      <c r="S114" s="204"/>
      <c r="T114" s="22"/>
      <c r="U114" s="22"/>
      <c r="V114" s="22"/>
      <c r="X114" s="118" t="s">
        <v>515</v>
      </c>
      <c r="Y114" s="30">
        <f t="shared" si="16"/>
        <v>14</v>
      </c>
      <c r="Z114" s="31">
        <f t="shared" si="11"/>
        <v>14.7</v>
      </c>
      <c r="AA114" s="30">
        <f t="shared" si="12"/>
        <v>16</v>
      </c>
      <c r="AB114" s="32">
        <f t="shared" si="13"/>
        <v>0.97399999999999998</v>
      </c>
      <c r="AC114" s="33">
        <f t="shared" si="14"/>
        <v>0.97609999999999997</v>
      </c>
      <c r="AD114" s="32">
        <f t="shared" si="15"/>
        <v>0.98</v>
      </c>
      <c r="AE114" s="40"/>
      <c r="AF114" s="70"/>
      <c r="AG114" s="191"/>
      <c r="AH114" s="70"/>
      <c r="AI114" s="126"/>
      <c r="AJ114" s="127"/>
      <c r="AK114" s="126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</row>
    <row r="115" spans="1:54" s="4" customFormat="1" ht="23.1" customHeight="1">
      <c r="A115" s="411"/>
      <c r="B115" s="398"/>
      <c r="C115" s="398"/>
      <c r="D115" s="407"/>
      <c r="E115" s="407"/>
      <c r="F115" s="83">
        <v>2</v>
      </c>
      <c r="G115" s="84">
        <v>14.7</v>
      </c>
      <c r="H115" s="85">
        <v>0.87</v>
      </c>
      <c r="I115" s="78">
        <v>2.15</v>
      </c>
      <c r="J115" s="85">
        <v>17.8</v>
      </c>
      <c r="K115" s="78">
        <v>30.98</v>
      </c>
      <c r="L115" s="121">
        <f t="shared" si="17"/>
        <v>0.97609999999999997</v>
      </c>
      <c r="M115" s="123">
        <f t="shared" si="18"/>
        <v>0.97609999999999997</v>
      </c>
      <c r="N115" s="398"/>
      <c r="O115" s="398"/>
      <c r="P115" s="400"/>
      <c r="R115" s="203"/>
      <c r="S115" s="204"/>
      <c r="T115" s="22"/>
      <c r="U115" s="22"/>
      <c r="V115" s="22"/>
      <c r="X115" s="118" t="s">
        <v>515</v>
      </c>
      <c r="Y115" s="30">
        <f t="shared" ref="Y115:Y125" si="19">LOOKUP(Z115,$AF$3:$BB$3,$AF$3:$BB$3)</f>
        <v>14</v>
      </c>
      <c r="Z115" s="31">
        <f t="shared" ref="Z115:Z144" si="20">G115</f>
        <v>14.7</v>
      </c>
      <c r="AA115" s="30">
        <f t="shared" ref="AA115:AA125" si="21">INDEX($AF$3:$BB$3,MATCH(Y115,$AF$3:$BB$3)+1)</f>
        <v>16</v>
      </c>
      <c r="AB115" s="32">
        <f t="shared" ref="AB115:AB125" si="22">LOOKUP(Y115,$AF$3:$BB$3,$AF$5:$BB$5)</f>
        <v>0.97399999999999998</v>
      </c>
      <c r="AC115" s="33">
        <f t="shared" ref="AC115:AC144" si="23">((Z115-Y115)/(AA115-Y115))*(AD115-AB115)+AB115</f>
        <v>0.97609999999999997</v>
      </c>
      <c r="AD115" s="32">
        <f t="shared" ref="AD115:AD144" si="24">LOOKUP(AA115,$AF$3:$BB$3,$AF$5:$BB$5)</f>
        <v>0.98</v>
      </c>
    </row>
    <row r="116" spans="1:54" s="4" customFormat="1" ht="23.1" customHeight="1">
      <c r="A116" s="411"/>
      <c r="B116" s="398"/>
      <c r="C116" s="398"/>
      <c r="D116" s="407"/>
      <c r="E116" s="407"/>
      <c r="F116" s="83">
        <v>3</v>
      </c>
      <c r="G116" s="84">
        <v>14.4</v>
      </c>
      <c r="H116" s="85">
        <v>0.8</v>
      </c>
      <c r="I116" s="78">
        <v>1.44</v>
      </c>
      <c r="J116" s="85">
        <v>18.079999999999998</v>
      </c>
      <c r="K116" s="78">
        <v>25.74</v>
      </c>
      <c r="L116" s="121">
        <f t="shared" si="17"/>
        <v>0.97519999999999996</v>
      </c>
      <c r="M116" s="123">
        <f t="shared" si="18"/>
        <v>0.97519999999999996</v>
      </c>
      <c r="N116" s="398"/>
      <c r="O116" s="398"/>
      <c r="P116" s="400"/>
      <c r="R116" s="203"/>
      <c r="S116" s="204"/>
      <c r="T116" s="22"/>
      <c r="U116" s="22"/>
      <c r="V116" s="22"/>
      <c r="X116" s="118" t="s">
        <v>515</v>
      </c>
      <c r="Y116" s="30">
        <f t="shared" si="19"/>
        <v>14</v>
      </c>
      <c r="Z116" s="31">
        <f t="shared" si="20"/>
        <v>14.4</v>
      </c>
      <c r="AA116" s="30">
        <f t="shared" si="21"/>
        <v>16</v>
      </c>
      <c r="AB116" s="32">
        <f t="shared" si="22"/>
        <v>0.97399999999999998</v>
      </c>
      <c r="AC116" s="33">
        <f t="shared" si="23"/>
        <v>0.97519999999999996</v>
      </c>
      <c r="AD116" s="32">
        <f t="shared" si="24"/>
        <v>0.98</v>
      </c>
    </row>
    <row r="117" spans="1:54" s="4" customFormat="1" ht="23.1" customHeight="1">
      <c r="A117" s="411"/>
      <c r="B117" s="398"/>
      <c r="C117" s="398"/>
      <c r="D117" s="407"/>
      <c r="E117" s="407"/>
      <c r="F117" s="83">
        <v>4</v>
      </c>
      <c r="G117" s="84">
        <v>20.7</v>
      </c>
      <c r="H117" s="85">
        <v>0.89</v>
      </c>
      <c r="I117" s="78">
        <v>2.2599999999999998</v>
      </c>
      <c r="J117" s="85">
        <v>18.04</v>
      </c>
      <c r="K117" s="78">
        <v>36.549999999999997</v>
      </c>
      <c r="L117" s="121">
        <f t="shared" si="17"/>
        <v>0.98975000000000002</v>
      </c>
      <c r="M117" s="123">
        <f t="shared" si="18"/>
        <v>0.98975000000000002</v>
      </c>
      <c r="N117" s="398"/>
      <c r="O117" s="398"/>
      <c r="P117" s="400"/>
      <c r="R117" s="203"/>
      <c r="S117" s="204"/>
      <c r="T117" s="22"/>
      <c r="U117" s="22"/>
      <c r="V117" s="22"/>
      <c r="X117" s="118" t="s">
        <v>515</v>
      </c>
      <c r="Y117" s="30">
        <f t="shared" si="19"/>
        <v>20</v>
      </c>
      <c r="Z117" s="31">
        <f t="shared" si="20"/>
        <v>20.7</v>
      </c>
      <c r="AA117" s="30">
        <f t="shared" si="21"/>
        <v>22</v>
      </c>
      <c r="AB117" s="32">
        <f t="shared" si="22"/>
        <v>0.995</v>
      </c>
      <c r="AC117" s="33">
        <f t="shared" si="23"/>
        <v>0.98975000000000002</v>
      </c>
      <c r="AD117" s="32">
        <f t="shared" si="24"/>
        <v>0.98</v>
      </c>
    </row>
    <row r="118" spans="1:54" s="4" customFormat="1" ht="23.1" customHeight="1">
      <c r="A118" s="411"/>
      <c r="B118" s="398"/>
      <c r="C118" s="398"/>
      <c r="D118" s="407"/>
      <c r="E118" s="407"/>
      <c r="F118" s="83">
        <v>5</v>
      </c>
      <c r="G118" s="84">
        <v>44</v>
      </c>
      <c r="H118" s="85">
        <v>0.89</v>
      </c>
      <c r="I118" s="78">
        <v>2.2599999999999998</v>
      </c>
      <c r="J118" s="85">
        <v>18.04</v>
      </c>
      <c r="K118" s="78">
        <v>36.549999999999997</v>
      </c>
      <c r="L118" s="121">
        <f t="shared" si="17"/>
        <v>0.91720000000000002</v>
      </c>
      <c r="M118" s="123">
        <f t="shared" si="18"/>
        <v>0.91720000000000002</v>
      </c>
      <c r="N118" s="398"/>
      <c r="O118" s="398"/>
      <c r="P118" s="400"/>
      <c r="R118" s="203"/>
      <c r="S118" s="204">
        <v>1</v>
      </c>
      <c r="T118" s="22"/>
      <c r="U118" s="22"/>
      <c r="V118" s="22"/>
      <c r="X118" s="118" t="s">
        <v>515</v>
      </c>
      <c r="Y118" s="30">
        <f t="shared" si="19"/>
        <v>40</v>
      </c>
      <c r="Z118" s="31">
        <f t="shared" si="20"/>
        <v>44</v>
      </c>
      <c r="AA118" s="30">
        <f t="shared" si="21"/>
        <v>45</v>
      </c>
      <c r="AB118" s="32">
        <f t="shared" si="22"/>
        <v>0.90200000000000002</v>
      </c>
      <c r="AC118" s="33">
        <f t="shared" si="23"/>
        <v>0.91720000000000002</v>
      </c>
      <c r="AD118" s="32">
        <f t="shared" si="24"/>
        <v>0.92100000000000004</v>
      </c>
    </row>
    <row r="119" spans="1:54" s="4" customFormat="1" ht="23.1" customHeight="1">
      <c r="A119" s="411"/>
      <c r="B119" s="398"/>
      <c r="C119" s="398"/>
      <c r="D119" s="407"/>
      <c r="E119" s="407"/>
      <c r="F119" s="83">
        <v>6</v>
      </c>
      <c r="G119" s="84">
        <v>20.7</v>
      </c>
      <c r="H119" s="85">
        <v>0.89</v>
      </c>
      <c r="I119" s="78">
        <v>2.2599999999999998</v>
      </c>
      <c r="J119" s="85">
        <v>18.04</v>
      </c>
      <c r="K119" s="78">
        <v>36.549999999999997</v>
      </c>
      <c r="L119" s="121">
        <f t="shared" si="17"/>
        <v>0.98975000000000002</v>
      </c>
      <c r="M119" s="123">
        <f t="shared" si="18"/>
        <v>0.98975000000000002</v>
      </c>
      <c r="N119" s="398"/>
      <c r="O119" s="398"/>
      <c r="P119" s="400"/>
      <c r="R119" s="203"/>
      <c r="S119" s="204"/>
      <c r="T119" s="22"/>
      <c r="U119" s="22"/>
      <c r="V119" s="22"/>
      <c r="X119" s="118" t="s">
        <v>515</v>
      </c>
      <c r="Y119" s="30">
        <f t="shared" si="19"/>
        <v>20</v>
      </c>
      <c r="Z119" s="31">
        <f t="shared" si="20"/>
        <v>20.7</v>
      </c>
      <c r="AA119" s="30">
        <f t="shared" si="21"/>
        <v>22</v>
      </c>
      <c r="AB119" s="32">
        <f t="shared" si="22"/>
        <v>0.995</v>
      </c>
      <c r="AC119" s="33">
        <f t="shared" si="23"/>
        <v>0.98975000000000002</v>
      </c>
      <c r="AD119" s="32">
        <f t="shared" si="24"/>
        <v>0.98</v>
      </c>
    </row>
    <row r="120" spans="1:54" s="4" customFormat="1" ht="23.1" customHeight="1">
      <c r="A120" s="411"/>
      <c r="B120" s="398"/>
      <c r="C120" s="398"/>
      <c r="D120" s="407"/>
      <c r="E120" s="407"/>
      <c r="F120" s="83">
        <v>7</v>
      </c>
      <c r="G120" s="84">
        <v>14.4</v>
      </c>
      <c r="H120" s="85">
        <v>0.8</v>
      </c>
      <c r="I120" s="78">
        <v>1.44</v>
      </c>
      <c r="J120" s="85">
        <v>18.079999999999998</v>
      </c>
      <c r="K120" s="78">
        <v>25.74</v>
      </c>
      <c r="L120" s="121">
        <f t="shared" si="17"/>
        <v>0.97519999999999996</v>
      </c>
      <c r="M120" s="123">
        <f t="shared" si="18"/>
        <v>0.97519999999999996</v>
      </c>
      <c r="N120" s="398"/>
      <c r="O120" s="398"/>
      <c r="P120" s="400"/>
      <c r="R120" s="203"/>
      <c r="S120" s="204"/>
      <c r="T120" s="22"/>
      <c r="U120" s="22"/>
      <c r="V120" s="22"/>
      <c r="X120" s="118" t="s">
        <v>515</v>
      </c>
      <c r="Y120" s="30">
        <f t="shared" si="19"/>
        <v>14</v>
      </c>
      <c r="Z120" s="31">
        <f t="shared" si="20"/>
        <v>14.4</v>
      </c>
      <c r="AA120" s="30">
        <f t="shared" si="21"/>
        <v>16</v>
      </c>
      <c r="AB120" s="32">
        <f t="shared" si="22"/>
        <v>0.97399999999999998</v>
      </c>
      <c r="AC120" s="33">
        <f t="shared" si="23"/>
        <v>0.97519999999999996</v>
      </c>
      <c r="AD120" s="32">
        <f t="shared" si="24"/>
        <v>0.98</v>
      </c>
    </row>
    <row r="121" spans="1:54" s="4" customFormat="1" ht="23.1" customHeight="1">
      <c r="A121" s="411"/>
      <c r="B121" s="398"/>
      <c r="C121" s="398"/>
      <c r="D121" s="407"/>
      <c r="E121" s="407"/>
      <c r="F121" s="83">
        <v>8</v>
      </c>
      <c r="G121" s="84">
        <v>14.7</v>
      </c>
      <c r="H121" s="85">
        <v>0.87</v>
      </c>
      <c r="I121" s="78">
        <v>2.15</v>
      </c>
      <c r="J121" s="85">
        <v>17.8</v>
      </c>
      <c r="K121" s="78">
        <v>30.98</v>
      </c>
      <c r="L121" s="121">
        <f t="shared" si="17"/>
        <v>0.97609999999999997</v>
      </c>
      <c r="M121" s="123">
        <f t="shared" si="18"/>
        <v>0.97609999999999997</v>
      </c>
      <c r="N121" s="398"/>
      <c r="O121" s="398"/>
      <c r="P121" s="400"/>
      <c r="R121" s="203"/>
      <c r="S121" s="204"/>
      <c r="T121" s="22"/>
      <c r="U121" s="22"/>
      <c r="V121" s="22"/>
      <c r="X121" s="118" t="s">
        <v>515</v>
      </c>
      <c r="Y121" s="30">
        <f t="shared" si="19"/>
        <v>14</v>
      </c>
      <c r="Z121" s="31">
        <f t="shared" si="20"/>
        <v>14.7</v>
      </c>
      <c r="AA121" s="30">
        <f t="shared" si="21"/>
        <v>16</v>
      </c>
      <c r="AB121" s="32">
        <f t="shared" si="22"/>
        <v>0.97399999999999998</v>
      </c>
      <c r="AC121" s="33">
        <f t="shared" si="23"/>
        <v>0.97609999999999997</v>
      </c>
      <c r="AD121" s="32">
        <f t="shared" si="24"/>
        <v>0.98</v>
      </c>
    </row>
    <row r="122" spans="1:54" s="4" customFormat="1" ht="23.1" customHeight="1">
      <c r="A122" s="411"/>
      <c r="B122" s="398"/>
      <c r="C122" s="398"/>
      <c r="D122" s="407"/>
      <c r="E122" s="407"/>
      <c r="F122" s="83">
        <v>9</v>
      </c>
      <c r="G122" s="84">
        <v>14.7</v>
      </c>
      <c r="H122" s="85">
        <v>0.8</v>
      </c>
      <c r="I122" s="78">
        <v>1.44</v>
      </c>
      <c r="J122" s="85">
        <v>18.079999999999998</v>
      </c>
      <c r="K122" s="78">
        <v>25.74</v>
      </c>
      <c r="L122" s="121">
        <f t="shared" si="17"/>
        <v>0.97609999999999997</v>
      </c>
      <c r="M122" s="123">
        <f t="shared" si="18"/>
        <v>0.97609999999999997</v>
      </c>
      <c r="N122" s="398"/>
      <c r="O122" s="398"/>
      <c r="P122" s="401"/>
      <c r="R122" s="203"/>
      <c r="S122" s="204"/>
      <c r="T122" s="22"/>
      <c r="U122" s="22"/>
      <c r="V122" s="22"/>
      <c r="X122" s="118" t="s">
        <v>515</v>
      </c>
      <c r="Y122" s="30">
        <f t="shared" si="19"/>
        <v>14</v>
      </c>
      <c r="Z122" s="31">
        <f t="shared" si="20"/>
        <v>14.7</v>
      </c>
      <c r="AA122" s="30">
        <f t="shared" si="21"/>
        <v>16</v>
      </c>
      <c r="AB122" s="32">
        <f t="shared" si="22"/>
        <v>0.97399999999999998</v>
      </c>
      <c r="AC122" s="33">
        <f t="shared" si="23"/>
        <v>0.97609999999999997</v>
      </c>
      <c r="AD122" s="32">
        <f t="shared" si="24"/>
        <v>0.98</v>
      </c>
    </row>
    <row r="123" spans="1:54" s="4" customFormat="1" ht="23.1" customHeight="1">
      <c r="A123" s="411">
        <v>87</v>
      </c>
      <c r="B123" s="398" t="s">
        <v>195</v>
      </c>
      <c r="C123" s="398" t="s">
        <v>214</v>
      </c>
      <c r="D123" s="407" t="s">
        <v>215</v>
      </c>
      <c r="E123" s="398" t="s">
        <v>62</v>
      </c>
      <c r="F123" s="83">
        <v>1</v>
      </c>
      <c r="G123" s="84">
        <v>4.5199999999999996</v>
      </c>
      <c r="H123" s="85">
        <v>0.8</v>
      </c>
      <c r="I123" s="78">
        <v>1</v>
      </c>
      <c r="J123" s="77">
        <v>19.13</v>
      </c>
      <c r="K123" s="91">
        <v>23.55</v>
      </c>
      <c r="L123" s="121">
        <f t="shared" si="17"/>
        <v>0.94109999999999994</v>
      </c>
      <c r="M123" s="123">
        <f t="shared" si="18"/>
        <v>0.94109999999999994</v>
      </c>
      <c r="N123" s="398" t="s">
        <v>478</v>
      </c>
      <c r="O123" s="398" t="s">
        <v>487</v>
      </c>
      <c r="P123" s="408" t="s">
        <v>528</v>
      </c>
      <c r="R123" s="203"/>
      <c r="S123" s="204"/>
      <c r="T123" s="22"/>
      <c r="U123" s="22"/>
      <c r="V123" s="22"/>
      <c r="X123" s="118" t="s">
        <v>515</v>
      </c>
      <c r="Y123" s="30">
        <f t="shared" si="19"/>
        <v>4</v>
      </c>
      <c r="Z123" s="31">
        <f t="shared" si="20"/>
        <v>4.5199999999999996</v>
      </c>
      <c r="AA123" s="30">
        <f t="shared" si="21"/>
        <v>6</v>
      </c>
      <c r="AB123" s="32">
        <f t="shared" si="22"/>
        <v>0.94499999999999995</v>
      </c>
      <c r="AC123" s="33">
        <f t="shared" si="23"/>
        <v>0.94109999999999994</v>
      </c>
      <c r="AD123" s="32">
        <f t="shared" si="24"/>
        <v>0.93</v>
      </c>
    </row>
    <row r="124" spans="1:54" s="4" customFormat="1" ht="23.1" customHeight="1">
      <c r="A124" s="411"/>
      <c r="B124" s="398"/>
      <c r="C124" s="398"/>
      <c r="D124" s="407"/>
      <c r="E124" s="398"/>
      <c r="F124" s="83">
        <v>2</v>
      </c>
      <c r="G124" s="84">
        <v>18.29</v>
      </c>
      <c r="H124" s="85">
        <v>1.66</v>
      </c>
      <c r="I124" s="91">
        <v>4.74</v>
      </c>
      <c r="J124" s="77">
        <v>33.75</v>
      </c>
      <c r="K124" s="91">
        <v>56.32</v>
      </c>
      <c r="L124" s="121">
        <f t="shared" si="17"/>
        <v>0.99072499999999997</v>
      </c>
      <c r="M124" s="123">
        <f t="shared" si="18"/>
        <v>0.99072499999999997</v>
      </c>
      <c r="N124" s="398"/>
      <c r="O124" s="398"/>
      <c r="P124" s="400"/>
      <c r="R124" s="203"/>
      <c r="S124" s="204">
        <v>1</v>
      </c>
      <c r="T124" s="22"/>
      <c r="U124" s="22"/>
      <c r="V124" s="22"/>
      <c r="X124" s="118" t="s">
        <v>515</v>
      </c>
      <c r="Y124" s="30">
        <f t="shared" si="19"/>
        <v>18</v>
      </c>
      <c r="Z124" s="31">
        <f t="shared" si="20"/>
        <v>18.29</v>
      </c>
      <c r="AA124" s="30">
        <f t="shared" si="21"/>
        <v>20</v>
      </c>
      <c r="AB124" s="32">
        <f t="shared" si="22"/>
        <v>0.99</v>
      </c>
      <c r="AC124" s="33">
        <f t="shared" si="23"/>
        <v>0.99072499999999997</v>
      </c>
      <c r="AD124" s="32">
        <f t="shared" si="24"/>
        <v>0.995</v>
      </c>
    </row>
    <row r="125" spans="1:54" s="4" customFormat="1" ht="23.1" customHeight="1">
      <c r="A125" s="411"/>
      <c r="B125" s="398"/>
      <c r="C125" s="398"/>
      <c r="D125" s="407"/>
      <c r="E125" s="398"/>
      <c r="F125" s="83">
        <v>3</v>
      </c>
      <c r="G125" s="84">
        <v>4.55</v>
      </c>
      <c r="H125" s="85">
        <v>0.8</v>
      </c>
      <c r="I125" s="78">
        <v>1</v>
      </c>
      <c r="J125" s="77">
        <v>19.13</v>
      </c>
      <c r="K125" s="91">
        <v>23.55</v>
      </c>
      <c r="L125" s="121">
        <f t="shared" si="17"/>
        <v>0.94087500000000002</v>
      </c>
      <c r="M125" s="123">
        <f t="shared" si="18"/>
        <v>0.94087500000000002</v>
      </c>
      <c r="N125" s="398"/>
      <c r="O125" s="398"/>
      <c r="P125" s="401"/>
      <c r="R125" s="203"/>
      <c r="S125" s="204"/>
      <c r="T125" s="22"/>
      <c r="U125" s="22"/>
      <c r="V125" s="22"/>
      <c r="X125" s="118" t="s">
        <v>515</v>
      </c>
      <c r="Y125" s="30">
        <f t="shared" si="19"/>
        <v>4</v>
      </c>
      <c r="Z125" s="31">
        <f t="shared" si="20"/>
        <v>4.55</v>
      </c>
      <c r="AA125" s="30">
        <f t="shared" si="21"/>
        <v>6</v>
      </c>
      <c r="AB125" s="32">
        <f t="shared" si="22"/>
        <v>0.94499999999999995</v>
      </c>
      <c r="AC125" s="33">
        <f t="shared" si="23"/>
        <v>0.94087500000000002</v>
      </c>
      <c r="AD125" s="32">
        <f t="shared" si="24"/>
        <v>0.93</v>
      </c>
    </row>
    <row r="126" spans="1:54" s="4" customFormat="1" ht="23.1" customHeight="1">
      <c r="A126" s="304"/>
      <c r="B126" s="301"/>
      <c r="C126" s="301"/>
      <c r="D126" s="302"/>
      <c r="E126" s="301"/>
      <c r="F126" s="301"/>
      <c r="G126" s="84"/>
      <c r="H126" s="85"/>
      <c r="I126" s="78"/>
      <c r="J126" s="77"/>
      <c r="K126" s="91"/>
      <c r="L126" s="121"/>
      <c r="M126" s="123"/>
      <c r="N126" s="301"/>
      <c r="O126" s="301"/>
      <c r="P126" s="302"/>
      <c r="R126" s="203"/>
      <c r="S126" s="204"/>
      <c r="T126" s="22"/>
      <c r="U126" s="22"/>
      <c r="V126" s="22"/>
      <c r="X126" s="118"/>
      <c r="Y126" s="30"/>
      <c r="Z126" s="31"/>
      <c r="AA126" s="30"/>
      <c r="AB126" s="32"/>
      <c r="AC126" s="33"/>
      <c r="AD126" s="32"/>
    </row>
    <row r="127" spans="1:54" s="4" customFormat="1" ht="23.1" customHeight="1">
      <c r="A127" s="320"/>
      <c r="B127" s="317"/>
      <c r="C127" s="317"/>
      <c r="D127" s="98"/>
      <c r="E127" s="317"/>
      <c r="F127" s="317"/>
      <c r="G127" s="315"/>
      <c r="H127" s="315"/>
      <c r="I127" s="315"/>
      <c r="J127" s="317"/>
      <c r="K127" s="317"/>
      <c r="L127" s="63"/>
      <c r="M127" s="63"/>
      <c r="N127" s="317"/>
      <c r="O127" s="317"/>
      <c r="P127" s="98"/>
      <c r="R127" s="203"/>
      <c r="S127" s="204"/>
      <c r="T127" s="22"/>
      <c r="U127" s="22"/>
      <c r="V127" s="22"/>
      <c r="X127" s="118"/>
      <c r="Y127" s="30"/>
      <c r="Z127" s="31"/>
      <c r="AA127" s="30"/>
      <c r="AB127" s="32"/>
      <c r="AC127" s="33"/>
      <c r="AD127" s="32"/>
    </row>
    <row r="128" spans="1:54" s="4" customFormat="1" ht="23.1" customHeight="1">
      <c r="A128" s="362" t="s">
        <v>25</v>
      </c>
      <c r="B128" s="362"/>
      <c r="C128" s="362"/>
      <c r="D128" s="362"/>
      <c r="E128" s="362"/>
      <c r="F128" s="362"/>
      <c r="G128" s="362"/>
      <c r="H128" s="362"/>
      <c r="I128" s="362"/>
      <c r="J128" s="362"/>
      <c r="K128" s="362"/>
      <c r="L128" s="362"/>
      <c r="M128" s="362"/>
      <c r="N128" s="362"/>
      <c r="O128" s="362"/>
      <c r="P128" s="362"/>
      <c r="R128" s="203"/>
      <c r="S128" s="204"/>
      <c r="T128" s="22"/>
      <c r="U128" s="22"/>
      <c r="V128" s="22"/>
      <c r="X128" s="118"/>
      <c r="Y128" s="30"/>
      <c r="Z128" s="31"/>
      <c r="AA128" s="30"/>
      <c r="AB128" s="32"/>
      <c r="AC128" s="33"/>
      <c r="AD128" s="32"/>
    </row>
    <row r="129" spans="1:30" s="4" customFormat="1" ht="23.1" customHeight="1">
      <c r="A129" s="363" t="s">
        <v>26</v>
      </c>
      <c r="B129" s="363"/>
      <c r="C129" s="363"/>
      <c r="D129" s="363"/>
      <c r="E129" s="363"/>
      <c r="F129" s="363"/>
      <c r="G129" s="363"/>
      <c r="H129" s="363"/>
      <c r="I129" s="363"/>
      <c r="J129" s="363"/>
      <c r="K129" s="363"/>
      <c r="L129" s="363"/>
      <c r="M129" s="363"/>
      <c r="N129" s="363"/>
      <c r="O129" s="363"/>
      <c r="P129" s="363"/>
      <c r="R129" s="203"/>
      <c r="S129" s="204"/>
      <c r="T129" s="22"/>
      <c r="U129" s="22"/>
      <c r="V129" s="22"/>
      <c r="X129" s="118"/>
      <c r="Y129" s="30"/>
      <c r="Z129" s="31"/>
      <c r="AA129" s="30"/>
      <c r="AB129" s="32"/>
      <c r="AC129" s="33"/>
      <c r="AD129" s="32"/>
    </row>
    <row r="130" spans="1:30" s="4" customFormat="1" ht="23.1" customHeight="1">
      <c r="A130" s="394" t="s">
        <v>547</v>
      </c>
      <c r="B130" s="394"/>
      <c r="C130" s="394"/>
      <c r="D130" s="394"/>
      <c r="E130" s="394"/>
      <c r="F130" s="394"/>
      <c r="G130" s="394"/>
      <c r="H130" s="394"/>
      <c r="I130" s="394"/>
      <c r="J130" s="394"/>
      <c r="K130" s="394"/>
      <c r="L130" s="394"/>
      <c r="M130" s="394"/>
      <c r="N130" s="394"/>
      <c r="O130" s="394"/>
      <c r="P130" s="394"/>
      <c r="R130" s="203"/>
      <c r="S130" s="204"/>
      <c r="T130" s="22"/>
      <c r="U130" s="22"/>
      <c r="V130" s="22"/>
      <c r="X130" s="118"/>
      <c r="Y130" s="30"/>
      <c r="Z130" s="31"/>
      <c r="AA130" s="30"/>
      <c r="AB130" s="32"/>
      <c r="AC130" s="33"/>
      <c r="AD130" s="32"/>
    </row>
    <row r="131" spans="1:30" s="4" customFormat="1" ht="23.1" customHeight="1">
      <c r="A131" s="313" t="s">
        <v>548</v>
      </c>
      <c r="B131" s="305"/>
      <c r="C131" s="305"/>
      <c r="D131" s="305"/>
      <c r="E131" s="305"/>
      <c r="F131" s="305"/>
      <c r="G131" s="305"/>
      <c r="H131" s="305"/>
      <c r="I131" s="305"/>
      <c r="J131" s="305"/>
      <c r="K131" s="305"/>
      <c r="L131" s="305"/>
      <c r="M131" s="305"/>
      <c r="N131" s="305"/>
      <c r="O131" s="305"/>
      <c r="P131" s="305"/>
      <c r="R131" s="203"/>
      <c r="S131" s="204"/>
      <c r="T131" s="22"/>
      <c r="U131" s="22"/>
      <c r="V131" s="22"/>
      <c r="X131" s="118"/>
      <c r="Y131" s="30"/>
      <c r="Z131" s="31"/>
      <c r="AA131" s="30"/>
      <c r="AB131" s="32"/>
      <c r="AC131" s="33"/>
      <c r="AD131" s="32"/>
    </row>
    <row r="132" spans="1:30" s="4" customFormat="1" ht="12.95" customHeight="1" thickBot="1">
      <c r="A132" s="8"/>
      <c r="B132" s="8"/>
      <c r="C132" s="9"/>
      <c r="D132" s="9"/>
      <c r="E132" s="6"/>
      <c r="F132" s="10"/>
      <c r="G132" s="10"/>
      <c r="H132" s="10"/>
      <c r="I132" s="10"/>
      <c r="J132" s="10"/>
      <c r="K132" s="10"/>
      <c r="L132" s="6"/>
      <c r="M132" s="6"/>
      <c r="N132" s="6"/>
      <c r="O132" s="6"/>
      <c r="P132" s="7"/>
      <c r="R132" s="203"/>
      <c r="S132" s="204"/>
      <c r="T132" s="22"/>
      <c r="U132" s="22"/>
      <c r="V132" s="22"/>
      <c r="X132" s="118"/>
      <c r="Y132" s="30"/>
      <c r="Z132" s="31"/>
      <c r="AA132" s="30"/>
      <c r="AB132" s="32"/>
      <c r="AC132" s="33"/>
      <c r="AD132" s="32"/>
    </row>
    <row r="133" spans="1:30" s="4" customFormat="1" ht="12.95" customHeight="1">
      <c r="A133" s="371" t="s">
        <v>0</v>
      </c>
      <c r="B133" s="359" t="s">
        <v>1</v>
      </c>
      <c r="C133" s="359" t="s">
        <v>2</v>
      </c>
      <c r="D133" s="359" t="s">
        <v>3</v>
      </c>
      <c r="E133" s="359" t="s">
        <v>4</v>
      </c>
      <c r="F133" s="377" t="s">
        <v>5</v>
      </c>
      <c r="G133" s="368" t="s">
        <v>486</v>
      </c>
      <c r="H133" s="364" t="s">
        <v>6</v>
      </c>
      <c r="I133" s="365"/>
      <c r="J133" s="364" t="s">
        <v>7</v>
      </c>
      <c r="K133" s="365"/>
      <c r="L133" s="435" t="s">
        <v>553</v>
      </c>
      <c r="M133" s="382"/>
      <c r="N133" s="359" t="s">
        <v>23</v>
      </c>
      <c r="O133" s="359" t="s">
        <v>24</v>
      </c>
      <c r="P133" s="371" t="s">
        <v>523</v>
      </c>
      <c r="R133" s="203"/>
      <c r="S133" s="204"/>
      <c r="T133" s="22"/>
      <c r="U133" s="22"/>
      <c r="V133" s="22"/>
      <c r="X133" s="118"/>
      <c r="Y133" s="30"/>
      <c r="Z133" s="31"/>
      <c r="AA133" s="30"/>
      <c r="AB133" s="32"/>
      <c r="AC133" s="33"/>
      <c r="AD133" s="32"/>
    </row>
    <row r="134" spans="1:30" s="4" customFormat="1" ht="12.95" customHeight="1">
      <c r="A134" s="372"/>
      <c r="B134" s="360"/>
      <c r="C134" s="360"/>
      <c r="D134" s="360"/>
      <c r="E134" s="360"/>
      <c r="F134" s="378"/>
      <c r="G134" s="369"/>
      <c r="H134" s="366"/>
      <c r="I134" s="367"/>
      <c r="J134" s="366"/>
      <c r="K134" s="367"/>
      <c r="L134" s="383"/>
      <c r="M134" s="384"/>
      <c r="N134" s="360"/>
      <c r="O134" s="360"/>
      <c r="P134" s="372"/>
      <c r="R134" s="203"/>
      <c r="S134" s="204"/>
      <c r="T134" s="22"/>
      <c r="U134" s="22"/>
      <c r="V134" s="22"/>
      <c r="X134" s="118"/>
      <c r="Y134" s="30"/>
      <c r="Z134" s="31"/>
      <c r="AA134" s="30"/>
      <c r="AB134" s="32"/>
      <c r="AC134" s="33"/>
      <c r="AD134" s="32"/>
    </row>
    <row r="135" spans="1:30" s="4" customFormat="1" ht="27" customHeight="1" thickBot="1">
      <c r="A135" s="395"/>
      <c r="B135" s="393"/>
      <c r="C135" s="393"/>
      <c r="D135" s="393"/>
      <c r="E135" s="393"/>
      <c r="F135" s="396"/>
      <c r="G135" s="370"/>
      <c r="H135" s="1" t="s">
        <v>8</v>
      </c>
      <c r="I135" s="2" t="s">
        <v>9</v>
      </c>
      <c r="J135" s="1" t="s">
        <v>8</v>
      </c>
      <c r="K135" s="2" t="s">
        <v>9</v>
      </c>
      <c r="L135" s="1" t="s">
        <v>8</v>
      </c>
      <c r="M135" s="13" t="s">
        <v>9</v>
      </c>
      <c r="N135" s="393"/>
      <c r="O135" s="393"/>
      <c r="P135" s="374"/>
      <c r="R135" s="203"/>
      <c r="S135" s="204"/>
      <c r="T135" s="22"/>
      <c r="U135" s="22"/>
      <c r="V135" s="22"/>
      <c r="X135" s="118"/>
      <c r="Y135" s="30"/>
      <c r="Z135" s="31"/>
      <c r="AA135" s="30"/>
      <c r="AB135" s="32"/>
      <c r="AC135" s="33"/>
      <c r="AD135" s="32"/>
    </row>
    <row r="136" spans="1:30" s="4" customFormat="1" ht="23.1" customHeight="1">
      <c r="A136" s="411">
        <v>88</v>
      </c>
      <c r="B136" s="398" t="s">
        <v>195</v>
      </c>
      <c r="C136" s="398" t="s">
        <v>216</v>
      </c>
      <c r="D136" s="407" t="s">
        <v>217</v>
      </c>
      <c r="E136" s="398" t="s">
        <v>62</v>
      </c>
      <c r="F136" s="83">
        <v>1</v>
      </c>
      <c r="G136" s="84">
        <v>4.55</v>
      </c>
      <c r="H136" s="85">
        <v>0.8</v>
      </c>
      <c r="I136" s="78">
        <v>1</v>
      </c>
      <c r="J136" s="77">
        <v>19.13</v>
      </c>
      <c r="K136" s="91">
        <v>23.55</v>
      </c>
      <c r="L136" s="121">
        <f t="shared" si="17"/>
        <v>0.94087500000000002</v>
      </c>
      <c r="M136" s="123">
        <f t="shared" si="18"/>
        <v>0.94087500000000002</v>
      </c>
      <c r="N136" s="398" t="s">
        <v>478</v>
      </c>
      <c r="O136" s="398" t="s">
        <v>487</v>
      </c>
      <c r="P136" s="408" t="s">
        <v>528</v>
      </c>
      <c r="R136" s="203"/>
      <c r="S136" s="204"/>
      <c r="T136" s="22"/>
      <c r="U136" s="22"/>
      <c r="V136" s="22"/>
      <c r="X136" s="118" t="s">
        <v>515</v>
      </c>
      <c r="Y136" s="30">
        <f t="shared" ref="Y136:Y144" si="25">LOOKUP(Z136,$AF$3:$BB$3,$AF$3:$BB$3)</f>
        <v>4</v>
      </c>
      <c r="Z136" s="31">
        <f t="shared" si="20"/>
        <v>4.55</v>
      </c>
      <c r="AA136" s="30">
        <f t="shared" ref="AA136:AA144" si="26">INDEX($AF$3:$BB$3,MATCH(Y136,$AF$3:$BB$3)+1)</f>
        <v>6</v>
      </c>
      <c r="AB136" s="32">
        <f t="shared" ref="AB136:AB144" si="27">LOOKUP(Y136,$AF$3:$BB$3,$AF$5:$BB$5)</f>
        <v>0.94499999999999995</v>
      </c>
      <c r="AC136" s="33">
        <f t="shared" si="23"/>
        <v>0.94087500000000002</v>
      </c>
      <c r="AD136" s="32">
        <f t="shared" si="24"/>
        <v>0.93</v>
      </c>
    </row>
    <row r="137" spans="1:30" s="4" customFormat="1" ht="23.1" customHeight="1">
      <c r="A137" s="411"/>
      <c r="B137" s="398"/>
      <c r="C137" s="398"/>
      <c r="D137" s="407"/>
      <c r="E137" s="398"/>
      <c r="F137" s="83">
        <v>2</v>
      </c>
      <c r="G137" s="84">
        <v>18.29</v>
      </c>
      <c r="H137" s="85">
        <v>1.66</v>
      </c>
      <c r="I137" s="91">
        <v>4.74</v>
      </c>
      <c r="J137" s="77">
        <v>33.75</v>
      </c>
      <c r="K137" s="91">
        <v>56.32</v>
      </c>
      <c r="L137" s="121">
        <f t="shared" si="17"/>
        <v>0.99072499999999997</v>
      </c>
      <c r="M137" s="123">
        <f t="shared" si="18"/>
        <v>0.99072499999999997</v>
      </c>
      <c r="N137" s="398"/>
      <c r="O137" s="398"/>
      <c r="P137" s="400"/>
      <c r="R137" s="203"/>
      <c r="S137" s="204">
        <v>1</v>
      </c>
      <c r="T137" s="22"/>
      <c r="U137" s="22"/>
      <c r="V137" s="22"/>
      <c r="X137" s="118" t="s">
        <v>515</v>
      </c>
      <c r="Y137" s="30">
        <f t="shared" si="25"/>
        <v>18</v>
      </c>
      <c r="Z137" s="31">
        <f t="shared" si="20"/>
        <v>18.29</v>
      </c>
      <c r="AA137" s="30">
        <f t="shared" si="26"/>
        <v>20</v>
      </c>
      <c r="AB137" s="32">
        <f t="shared" si="27"/>
        <v>0.99</v>
      </c>
      <c r="AC137" s="33">
        <f t="shared" si="23"/>
        <v>0.99072499999999997</v>
      </c>
      <c r="AD137" s="32">
        <f t="shared" si="24"/>
        <v>0.995</v>
      </c>
    </row>
    <row r="138" spans="1:30" s="4" customFormat="1" ht="23.1" customHeight="1">
      <c r="A138" s="411"/>
      <c r="B138" s="398"/>
      <c r="C138" s="398"/>
      <c r="D138" s="407"/>
      <c r="E138" s="398"/>
      <c r="F138" s="83">
        <v>3</v>
      </c>
      <c r="G138" s="84">
        <v>4.55</v>
      </c>
      <c r="H138" s="85">
        <v>0.8</v>
      </c>
      <c r="I138" s="78">
        <v>1</v>
      </c>
      <c r="J138" s="77">
        <v>19.13</v>
      </c>
      <c r="K138" s="91">
        <v>23.55</v>
      </c>
      <c r="L138" s="121">
        <f t="shared" si="17"/>
        <v>0.94087500000000002</v>
      </c>
      <c r="M138" s="123">
        <f t="shared" si="18"/>
        <v>0.94087500000000002</v>
      </c>
      <c r="N138" s="398"/>
      <c r="O138" s="398"/>
      <c r="P138" s="401"/>
      <c r="R138" s="203"/>
      <c r="S138" s="204"/>
      <c r="T138" s="22"/>
      <c r="U138" s="22"/>
      <c r="V138" s="22"/>
      <c r="X138" s="118" t="s">
        <v>515</v>
      </c>
      <c r="Y138" s="30">
        <f t="shared" si="25"/>
        <v>4</v>
      </c>
      <c r="Z138" s="31">
        <f t="shared" si="20"/>
        <v>4.55</v>
      </c>
      <c r="AA138" s="30">
        <f t="shared" si="26"/>
        <v>6</v>
      </c>
      <c r="AB138" s="32">
        <f t="shared" si="27"/>
        <v>0.94499999999999995</v>
      </c>
      <c r="AC138" s="33">
        <f t="shared" si="23"/>
        <v>0.94087500000000002</v>
      </c>
      <c r="AD138" s="32">
        <f t="shared" si="24"/>
        <v>0.93</v>
      </c>
    </row>
    <row r="139" spans="1:30" s="4" customFormat="1" ht="23.1" customHeight="1">
      <c r="A139" s="398">
        <v>120</v>
      </c>
      <c r="B139" s="398" t="s">
        <v>262</v>
      </c>
      <c r="C139" s="398" t="s">
        <v>287</v>
      </c>
      <c r="D139" s="407" t="s">
        <v>288</v>
      </c>
      <c r="E139" s="407" t="s">
        <v>471</v>
      </c>
      <c r="F139" s="83">
        <v>1</v>
      </c>
      <c r="G139" s="84">
        <v>27.54</v>
      </c>
      <c r="H139" s="85">
        <v>1.18</v>
      </c>
      <c r="I139" s="78">
        <v>2.52</v>
      </c>
      <c r="J139" s="77">
        <v>20.6</v>
      </c>
      <c r="K139" s="91">
        <v>57.67</v>
      </c>
      <c r="L139" s="121">
        <f t="shared" si="17"/>
        <v>0.96014999999999995</v>
      </c>
      <c r="M139" s="123">
        <f t="shared" si="18"/>
        <v>0.96014999999999995</v>
      </c>
      <c r="N139" s="398" t="s">
        <v>478</v>
      </c>
      <c r="O139" s="398" t="s">
        <v>487</v>
      </c>
      <c r="P139" s="408" t="s">
        <v>528</v>
      </c>
      <c r="R139" s="203"/>
      <c r="S139" s="204">
        <v>1</v>
      </c>
      <c r="T139" s="22"/>
      <c r="U139" s="22"/>
      <c r="V139" s="22"/>
      <c r="X139" s="118" t="s">
        <v>515</v>
      </c>
      <c r="Y139" s="30">
        <f t="shared" si="25"/>
        <v>26</v>
      </c>
      <c r="Z139" s="31">
        <f t="shared" si="20"/>
        <v>27.54</v>
      </c>
      <c r="AA139" s="30">
        <f t="shared" si="26"/>
        <v>28</v>
      </c>
      <c r="AB139" s="32">
        <f t="shared" si="27"/>
        <v>0.96399999999999997</v>
      </c>
      <c r="AC139" s="33">
        <f t="shared" si="23"/>
        <v>0.96014999999999995</v>
      </c>
      <c r="AD139" s="32">
        <f t="shared" si="24"/>
        <v>0.95899999999999996</v>
      </c>
    </row>
    <row r="140" spans="1:30" s="4" customFormat="1" ht="23.1" customHeight="1">
      <c r="A140" s="398"/>
      <c r="B140" s="398"/>
      <c r="C140" s="398"/>
      <c r="D140" s="407"/>
      <c r="E140" s="407"/>
      <c r="F140" s="83">
        <v>2</v>
      </c>
      <c r="G140" s="84">
        <v>28.75</v>
      </c>
      <c r="H140" s="85">
        <v>0.81</v>
      </c>
      <c r="I140" s="78">
        <v>2.54</v>
      </c>
      <c r="J140" s="77">
        <v>12.38</v>
      </c>
      <c r="K140" s="91">
        <v>36.43</v>
      </c>
      <c r="L140" s="121">
        <f t="shared" si="17"/>
        <v>0.95674999999999999</v>
      </c>
      <c r="M140" s="123">
        <f t="shared" si="18"/>
        <v>0.95674999999999999</v>
      </c>
      <c r="N140" s="398"/>
      <c r="O140" s="398"/>
      <c r="P140" s="400"/>
      <c r="R140" s="203"/>
      <c r="S140" s="204"/>
      <c r="T140" s="22"/>
      <c r="U140" s="22"/>
      <c r="V140" s="22"/>
      <c r="X140" s="118" t="s">
        <v>515</v>
      </c>
      <c r="Y140" s="30">
        <f t="shared" si="25"/>
        <v>28</v>
      </c>
      <c r="Z140" s="31">
        <f t="shared" si="20"/>
        <v>28.75</v>
      </c>
      <c r="AA140" s="30">
        <f t="shared" si="26"/>
        <v>30</v>
      </c>
      <c r="AB140" s="32">
        <f t="shared" si="27"/>
        <v>0.95899999999999996</v>
      </c>
      <c r="AC140" s="33">
        <f t="shared" si="23"/>
        <v>0.95674999999999999</v>
      </c>
      <c r="AD140" s="32">
        <f t="shared" ref="AD140:AD142" si="28">LOOKUP(AA140,$AF$3:$BB$3,$AF$5:$BB$5)</f>
        <v>0.95299999999999996</v>
      </c>
    </row>
    <row r="141" spans="1:30" s="4" customFormat="1" ht="23.1" customHeight="1">
      <c r="A141" s="398"/>
      <c r="B141" s="398"/>
      <c r="C141" s="398"/>
      <c r="D141" s="407"/>
      <c r="E141" s="407"/>
      <c r="F141" s="83">
        <v>3</v>
      </c>
      <c r="G141" s="84">
        <v>27.75</v>
      </c>
      <c r="H141" s="85">
        <v>0.81</v>
      </c>
      <c r="I141" s="78">
        <v>1.78</v>
      </c>
      <c r="J141" s="77">
        <v>12.06</v>
      </c>
      <c r="K141" s="91">
        <v>35.58</v>
      </c>
      <c r="L141" s="121">
        <f t="shared" si="17"/>
        <v>0.95962499999999995</v>
      </c>
      <c r="M141" s="123">
        <f t="shared" si="18"/>
        <v>0.95962499999999995</v>
      </c>
      <c r="N141" s="398"/>
      <c r="O141" s="398"/>
      <c r="P141" s="400"/>
      <c r="R141" s="203"/>
      <c r="S141" s="204"/>
      <c r="T141" s="22"/>
      <c r="U141" s="22"/>
      <c r="V141" s="22"/>
      <c r="X141" s="118" t="s">
        <v>515</v>
      </c>
      <c r="Y141" s="30">
        <f t="shared" si="25"/>
        <v>26</v>
      </c>
      <c r="Z141" s="31">
        <f t="shared" si="20"/>
        <v>27.75</v>
      </c>
      <c r="AA141" s="30">
        <f t="shared" si="26"/>
        <v>28</v>
      </c>
      <c r="AB141" s="32">
        <f t="shared" si="27"/>
        <v>0.96399999999999997</v>
      </c>
      <c r="AC141" s="33">
        <f t="shared" si="23"/>
        <v>0.95962499999999995</v>
      </c>
      <c r="AD141" s="32">
        <f t="shared" si="28"/>
        <v>0.95899999999999996</v>
      </c>
    </row>
    <row r="142" spans="1:30" s="4" customFormat="1" ht="23.1" customHeight="1">
      <c r="A142" s="398"/>
      <c r="B142" s="398"/>
      <c r="C142" s="398"/>
      <c r="D142" s="407"/>
      <c r="E142" s="407"/>
      <c r="F142" s="83">
        <v>4</v>
      </c>
      <c r="G142" s="74">
        <v>31.94</v>
      </c>
      <c r="H142" s="85">
        <v>0.8</v>
      </c>
      <c r="I142" s="78">
        <v>1.78</v>
      </c>
      <c r="J142" s="77">
        <v>12.06</v>
      </c>
      <c r="K142" s="91">
        <v>35.58</v>
      </c>
      <c r="L142" s="121">
        <f t="shared" si="17"/>
        <v>0.94523999999999997</v>
      </c>
      <c r="M142" s="123">
        <f t="shared" si="18"/>
        <v>0.94523999999999997</v>
      </c>
      <c r="N142" s="398"/>
      <c r="O142" s="398"/>
      <c r="P142" s="401"/>
      <c r="R142" s="203"/>
      <c r="S142" s="204"/>
      <c r="T142" s="22"/>
      <c r="U142" s="22"/>
      <c r="V142" s="22"/>
      <c r="X142" s="118" t="s">
        <v>515</v>
      </c>
      <c r="Y142" s="30">
        <f t="shared" si="25"/>
        <v>30</v>
      </c>
      <c r="Z142" s="31">
        <f t="shared" si="20"/>
        <v>31.94</v>
      </c>
      <c r="AA142" s="30">
        <f t="shared" si="26"/>
        <v>32</v>
      </c>
      <c r="AB142" s="32">
        <f t="shared" si="27"/>
        <v>0.95299999999999996</v>
      </c>
      <c r="AC142" s="33">
        <f t="shared" si="23"/>
        <v>0.94523999999999997</v>
      </c>
      <c r="AD142" s="32">
        <f t="shared" si="28"/>
        <v>0.94499999999999995</v>
      </c>
    </row>
    <row r="143" spans="1:30" s="4" customFormat="1" ht="23.1" customHeight="1">
      <c r="A143" s="92">
        <v>95</v>
      </c>
      <c r="B143" s="83" t="s">
        <v>223</v>
      </c>
      <c r="C143" s="83" t="s">
        <v>232</v>
      </c>
      <c r="D143" s="93" t="s">
        <v>233</v>
      </c>
      <c r="E143" s="83" t="s">
        <v>11</v>
      </c>
      <c r="F143" s="83">
        <v>1</v>
      </c>
      <c r="G143" s="84">
        <v>15.2</v>
      </c>
      <c r="H143" s="85">
        <v>0.87</v>
      </c>
      <c r="I143" s="91">
        <v>3.96</v>
      </c>
      <c r="J143" s="77">
        <v>21.66</v>
      </c>
      <c r="K143" s="78">
        <v>45.65</v>
      </c>
      <c r="L143" s="121">
        <f t="shared" si="17"/>
        <v>0.97760000000000002</v>
      </c>
      <c r="M143" s="123">
        <f t="shared" si="18"/>
        <v>0.97760000000000002</v>
      </c>
      <c r="N143" s="83" t="s">
        <v>478</v>
      </c>
      <c r="O143" s="83" t="s">
        <v>487</v>
      </c>
      <c r="P143" s="179" t="s">
        <v>528</v>
      </c>
      <c r="R143" s="203"/>
      <c r="S143" s="204">
        <v>1</v>
      </c>
      <c r="T143" s="22"/>
      <c r="U143" s="22"/>
      <c r="V143" s="22"/>
      <c r="X143" s="118" t="s">
        <v>515</v>
      </c>
      <c r="Y143" s="30">
        <f t="shared" si="25"/>
        <v>14</v>
      </c>
      <c r="Z143" s="31">
        <f t="shared" si="20"/>
        <v>15.2</v>
      </c>
      <c r="AA143" s="30">
        <f t="shared" si="26"/>
        <v>16</v>
      </c>
      <c r="AB143" s="32">
        <f t="shared" si="27"/>
        <v>0.97399999999999998</v>
      </c>
      <c r="AC143" s="33">
        <f t="shared" si="23"/>
        <v>0.97760000000000002</v>
      </c>
      <c r="AD143" s="32">
        <f t="shared" si="24"/>
        <v>0.98</v>
      </c>
    </row>
    <row r="144" spans="1:30" s="4" customFormat="1" ht="23.1" customHeight="1" thickBot="1">
      <c r="A144" s="73">
        <v>118</v>
      </c>
      <c r="B144" s="73" t="s">
        <v>262</v>
      </c>
      <c r="C144" s="73" t="s">
        <v>282</v>
      </c>
      <c r="D144" s="87" t="s">
        <v>283</v>
      </c>
      <c r="E144" s="73" t="s">
        <v>21</v>
      </c>
      <c r="F144" s="73">
        <v>1</v>
      </c>
      <c r="G144" s="74">
        <v>24.4</v>
      </c>
      <c r="H144" s="75">
        <v>0.94</v>
      </c>
      <c r="I144" s="76">
        <v>2.0299999999999998</v>
      </c>
      <c r="J144" s="77">
        <v>26.85</v>
      </c>
      <c r="K144" s="91">
        <v>33.630000000000003</v>
      </c>
      <c r="L144" s="121">
        <f t="shared" si="17"/>
        <v>0.96639999999999993</v>
      </c>
      <c r="M144" s="123">
        <f t="shared" si="18"/>
        <v>0.96639999999999993</v>
      </c>
      <c r="N144" s="73" t="s">
        <v>478</v>
      </c>
      <c r="O144" s="73" t="s">
        <v>487</v>
      </c>
      <c r="P144" s="88" t="s">
        <v>528</v>
      </c>
      <c r="R144" s="203"/>
      <c r="S144" s="204">
        <v>1</v>
      </c>
      <c r="T144" s="202">
        <f>SUM(S9:S144)</f>
        <v>28</v>
      </c>
      <c r="U144" s="25" t="s">
        <v>478</v>
      </c>
      <c r="V144" s="22"/>
      <c r="X144" s="118" t="s">
        <v>515</v>
      </c>
      <c r="Y144" s="30">
        <f t="shared" si="25"/>
        <v>24</v>
      </c>
      <c r="Z144" s="31">
        <f t="shared" si="20"/>
        <v>24.4</v>
      </c>
      <c r="AA144" s="30">
        <f t="shared" si="26"/>
        <v>26</v>
      </c>
      <c r="AB144" s="32">
        <f t="shared" si="27"/>
        <v>0.96699999999999997</v>
      </c>
      <c r="AC144" s="33">
        <f t="shared" si="23"/>
        <v>0.96639999999999993</v>
      </c>
      <c r="AD144" s="32">
        <f t="shared" si="24"/>
        <v>0.96399999999999997</v>
      </c>
    </row>
    <row r="145" spans="1:30" s="4" customFormat="1" ht="23.1" customHeight="1">
      <c r="A145" s="314"/>
      <c r="B145" s="314"/>
      <c r="C145" s="314"/>
      <c r="D145" s="95"/>
      <c r="E145" s="314"/>
      <c r="F145" s="314"/>
      <c r="G145" s="315"/>
      <c r="H145" s="316"/>
      <c r="I145" s="316"/>
      <c r="J145" s="317"/>
      <c r="K145" s="317"/>
      <c r="L145" s="63"/>
      <c r="M145" s="63"/>
      <c r="N145" s="314"/>
      <c r="O145" s="314"/>
      <c r="P145" s="318"/>
      <c r="R145" s="203"/>
      <c r="S145" s="204"/>
      <c r="T145" s="26"/>
      <c r="U145" s="26"/>
      <c r="V145" s="22"/>
      <c r="X145" s="118"/>
      <c r="Y145" s="30"/>
      <c r="Z145" s="31"/>
      <c r="AA145" s="30"/>
      <c r="AB145" s="32"/>
      <c r="AC145" s="33"/>
      <c r="AD145" s="32"/>
    </row>
    <row r="146" spans="1:30" s="4" customFormat="1" ht="23.1" customHeight="1">
      <c r="A146" s="314"/>
      <c r="B146" s="314"/>
      <c r="C146" s="314"/>
      <c r="D146" s="95"/>
      <c r="E146" s="314"/>
      <c r="F146" s="314"/>
      <c r="G146" s="315"/>
      <c r="H146" s="316"/>
      <c r="I146" s="316"/>
      <c r="J146" s="317"/>
      <c r="K146" s="317"/>
      <c r="L146" s="63"/>
      <c r="M146" s="63"/>
      <c r="N146" s="314"/>
      <c r="O146" s="314"/>
      <c r="P146" s="318"/>
      <c r="R146" s="203"/>
      <c r="S146" s="204"/>
      <c r="T146" s="26"/>
      <c r="U146" s="26"/>
      <c r="V146" s="22"/>
      <c r="X146" s="118"/>
      <c r="Y146" s="30"/>
      <c r="Z146" s="31"/>
      <c r="AA146" s="30"/>
      <c r="AB146" s="32"/>
      <c r="AC146" s="33"/>
      <c r="AD146" s="32"/>
    </row>
    <row r="147" spans="1:30" s="4" customFormat="1" ht="23.1" customHeight="1">
      <c r="A147" s="314"/>
      <c r="B147" s="314"/>
      <c r="C147" s="314"/>
      <c r="D147" s="95"/>
      <c r="E147" s="314"/>
      <c r="F147" s="314"/>
      <c r="G147" s="315"/>
      <c r="H147" s="316"/>
      <c r="I147" s="316"/>
      <c r="J147" s="317"/>
      <c r="K147" s="317"/>
      <c r="L147" s="63"/>
      <c r="M147" s="63"/>
      <c r="N147" s="314"/>
      <c r="O147" s="314"/>
      <c r="P147" s="318"/>
      <c r="R147" s="203"/>
      <c r="S147" s="204"/>
      <c r="T147" s="26"/>
      <c r="U147" s="26"/>
      <c r="V147" s="22"/>
      <c r="X147" s="118"/>
      <c r="Y147" s="30"/>
      <c r="Z147" s="31"/>
      <c r="AA147" s="30"/>
      <c r="AB147" s="32"/>
      <c r="AC147" s="33"/>
      <c r="AD147" s="32"/>
    </row>
    <row r="148" spans="1:30" s="4" customFormat="1" ht="23.1" customHeight="1">
      <c r="A148" s="314"/>
      <c r="B148" s="314"/>
      <c r="C148" s="314"/>
      <c r="D148" s="95"/>
      <c r="E148" s="314"/>
      <c r="F148" s="314"/>
      <c r="G148" s="315"/>
      <c r="H148" s="316"/>
      <c r="I148" s="316"/>
      <c r="J148" s="317"/>
      <c r="K148" s="317"/>
      <c r="L148" s="63"/>
      <c r="M148" s="63"/>
      <c r="N148" s="314"/>
      <c r="O148" s="314"/>
      <c r="P148" s="318"/>
      <c r="R148" s="203"/>
      <c r="S148" s="204"/>
      <c r="T148" s="26"/>
      <c r="U148" s="26"/>
      <c r="V148" s="22"/>
      <c r="X148" s="118"/>
      <c r="Y148" s="30"/>
      <c r="Z148" s="31"/>
      <c r="AA148" s="30"/>
      <c r="AB148" s="32"/>
      <c r="AC148" s="33"/>
      <c r="AD148" s="32"/>
    </row>
    <row r="149" spans="1:30" s="4" customFormat="1" ht="23.1" customHeight="1">
      <c r="A149" s="314"/>
      <c r="B149" s="314"/>
      <c r="C149" s="314"/>
      <c r="D149" s="95"/>
      <c r="E149" s="314"/>
      <c r="F149" s="314"/>
      <c r="G149" s="315"/>
      <c r="H149" s="316"/>
      <c r="I149" s="316"/>
      <c r="J149" s="317"/>
      <c r="K149" s="317"/>
      <c r="L149" s="63"/>
      <c r="M149" s="63"/>
      <c r="N149" s="314"/>
      <c r="O149" s="314"/>
      <c r="P149" s="318"/>
      <c r="R149" s="203"/>
      <c r="S149" s="204"/>
      <c r="T149" s="26"/>
      <c r="U149" s="26"/>
      <c r="V149" s="22"/>
      <c r="X149" s="118"/>
      <c r="Y149" s="30"/>
      <c r="Z149" s="31"/>
      <c r="AA149" s="30"/>
      <c r="AB149" s="32"/>
      <c r="AC149" s="33"/>
      <c r="AD149" s="32"/>
    </row>
    <row r="150" spans="1:30" s="4" customFormat="1" ht="23.1" customHeight="1">
      <c r="A150" s="314"/>
      <c r="B150" s="314"/>
      <c r="C150" s="314"/>
      <c r="D150" s="95"/>
      <c r="E150" s="314"/>
      <c r="F150" s="314"/>
      <c r="G150" s="315"/>
      <c r="H150" s="316"/>
      <c r="I150" s="316"/>
      <c r="J150" s="317"/>
      <c r="K150" s="317"/>
      <c r="L150" s="63"/>
      <c r="M150" s="63"/>
      <c r="N150" s="314"/>
      <c r="O150" s="314"/>
      <c r="P150" s="318"/>
      <c r="R150" s="203"/>
      <c r="S150" s="204"/>
      <c r="T150" s="26"/>
      <c r="U150" s="26"/>
      <c r="V150" s="22"/>
      <c r="X150" s="118"/>
      <c r="Y150" s="30"/>
      <c r="Z150" s="31"/>
      <c r="AA150" s="30"/>
      <c r="AB150" s="32"/>
      <c r="AC150" s="33"/>
      <c r="AD150" s="32"/>
    </row>
    <row r="151" spans="1:30" s="4" customFormat="1" ht="23.1" customHeight="1">
      <c r="A151" s="314"/>
      <c r="B151" s="314"/>
      <c r="C151" s="314"/>
      <c r="D151" s="95"/>
      <c r="E151" s="314"/>
      <c r="F151" s="314"/>
      <c r="G151" s="315"/>
      <c r="H151" s="316"/>
      <c r="I151" s="316"/>
      <c r="J151" s="317"/>
      <c r="K151" s="317"/>
      <c r="L151" s="63"/>
      <c r="M151" s="63"/>
      <c r="N151" s="314"/>
      <c r="O151" s="314"/>
      <c r="P151" s="318"/>
      <c r="R151" s="203"/>
      <c r="S151" s="204"/>
      <c r="T151" s="26"/>
      <c r="U151" s="26"/>
      <c r="V151" s="22"/>
      <c r="X151" s="118"/>
      <c r="Y151" s="30"/>
      <c r="Z151" s="31"/>
      <c r="AA151" s="30"/>
      <c r="AB151" s="32"/>
      <c r="AC151" s="33"/>
      <c r="AD151" s="32"/>
    </row>
    <row r="152" spans="1:30" s="4" customFormat="1" ht="23.1" customHeight="1">
      <c r="A152" s="314"/>
      <c r="B152" s="314"/>
      <c r="C152" s="314"/>
      <c r="D152" s="95"/>
      <c r="E152" s="314"/>
      <c r="F152" s="314"/>
      <c r="G152" s="315"/>
      <c r="H152" s="316"/>
      <c r="I152" s="316"/>
      <c r="J152" s="317"/>
      <c r="K152" s="317"/>
      <c r="L152" s="63"/>
      <c r="M152" s="63"/>
      <c r="N152" s="314"/>
      <c r="O152" s="314"/>
      <c r="P152" s="318"/>
      <c r="R152" s="203"/>
      <c r="S152" s="204"/>
      <c r="T152" s="26"/>
      <c r="U152" s="26"/>
      <c r="V152" s="22"/>
      <c r="X152" s="118"/>
      <c r="Y152" s="30"/>
      <c r="Z152" s="31"/>
      <c r="AA152" s="30"/>
      <c r="AB152" s="32"/>
      <c r="AC152" s="33"/>
      <c r="AD152" s="32"/>
    </row>
    <row r="153" spans="1:30" s="4" customFormat="1" ht="23.1" customHeight="1">
      <c r="A153" s="314"/>
      <c r="B153" s="314"/>
      <c r="C153" s="314"/>
      <c r="D153" s="95"/>
      <c r="E153" s="314"/>
      <c r="F153" s="314"/>
      <c r="G153" s="315"/>
      <c r="H153" s="316"/>
      <c r="I153" s="316"/>
      <c r="J153" s="317"/>
      <c r="K153" s="317"/>
      <c r="L153" s="63"/>
      <c r="M153" s="63"/>
      <c r="N153" s="314"/>
      <c r="O153" s="314"/>
      <c r="P153" s="318"/>
      <c r="R153" s="203"/>
      <c r="S153" s="204"/>
      <c r="T153" s="26"/>
      <c r="U153" s="26"/>
      <c r="V153" s="22"/>
      <c r="X153" s="118"/>
      <c r="Y153" s="30"/>
      <c r="Z153" s="31"/>
      <c r="AA153" s="30"/>
      <c r="AB153" s="32"/>
      <c r="AC153" s="33"/>
      <c r="AD153" s="32"/>
    </row>
    <row r="154" spans="1:30" s="4" customFormat="1" ht="23.1" customHeight="1">
      <c r="A154" s="314"/>
      <c r="B154" s="314"/>
      <c r="C154" s="314"/>
      <c r="D154" s="95"/>
      <c r="E154" s="314"/>
      <c r="F154" s="314"/>
      <c r="G154" s="315"/>
      <c r="H154" s="316"/>
      <c r="I154" s="316"/>
      <c r="J154" s="317"/>
      <c r="K154" s="317"/>
      <c r="L154" s="63"/>
      <c r="M154" s="63"/>
      <c r="N154" s="314"/>
      <c r="O154" s="314"/>
      <c r="P154" s="318"/>
      <c r="R154" s="203"/>
      <c r="S154" s="204"/>
      <c r="T154" s="26"/>
      <c r="U154" s="26"/>
      <c r="V154" s="22"/>
      <c r="X154" s="118"/>
      <c r="Y154" s="30"/>
      <c r="Z154" s="31"/>
      <c r="AA154" s="30"/>
      <c r="AB154" s="32"/>
      <c r="AC154" s="33"/>
      <c r="AD154" s="32"/>
    </row>
    <row r="155" spans="1:30" s="4" customFormat="1" ht="23.1" customHeight="1">
      <c r="A155" s="314"/>
      <c r="B155" s="314"/>
      <c r="C155" s="314"/>
      <c r="D155" s="95"/>
      <c r="E155" s="314"/>
      <c r="F155" s="314"/>
      <c r="G155" s="315"/>
      <c r="H155" s="316"/>
      <c r="I155" s="316"/>
      <c r="J155" s="317"/>
      <c r="K155" s="317"/>
      <c r="L155" s="63"/>
      <c r="M155" s="63"/>
      <c r="N155" s="314"/>
      <c r="O155" s="314"/>
      <c r="P155" s="318"/>
      <c r="R155" s="203"/>
      <c r="S155" s="204"/>
      <c r="T155" s="26"/>
      <c r="U155" s="26"/>
      <c r="V155" s="22"/>
      <c r="X155" s="118"/>
      <c r="Y155" s="30"/>
      <c r="Z155" s="31"/>
      <c r="AA155" s="30"/>
      <c r="AB155" s="32"/>
      <c r="AC155" s="33"/>
      <c r="AD155" s="32"/>
    </row>
    <row r="156" spans="1:30" s="4" customFormat="1" ht="23.1" customHeight="1">
      <c r="A156" s="314"/>
      <c r="B156" s="314"/>
      <c r="C156" s="314"/>
      <c r="D156" s="95"/>
      <c r="E156" s="314"/>
      <c r="F156" s="314"/>
      <c r="G156" s="315"/>
      <c r="H156" s="316"/>
      <c r="I156" s="316"/>
      <c r="J156" s="317"/>
      <c r="K156" s="317"/>
      <c r="L156" s="63"/>
      <c r="M156" s="63"/>
      <c r="N156" s="314"/>
      <c r="O156" s="314"/>
      <c r="P156" s="318"/>
      <c r="R156" s="203"/>
      <c r="S156" s="204"/>
      <c r="T156" s="26"/>
      <c r="U156" s="26"/>
      <c r="V156" s="22"/>
      <c r="X156" s="118"/>
      <c r="Y156" s="30"/>
      <c r="Z156" s="31"/>
      <c r="AA156" s="30"/>
      <c r="AB156" s="32"/>
      <c r="AC156" s="33"/>
      <c r="AD156" s="32"/>
    </row>
    <row r="157" spans="1:30" s="4" customFormat="1" ht="23.1" customHeight="1">
      <c r="A157" s="314"/>
      <c r="B157" s="314"/>
      <c r="C157" s="314"/>
      <c r="D157" s="95"/>
      <c r="E157" s="314"/>
      <c r="F157" s="314"/>
      <c r="G157" s="315"/>
      <c r="H157" s="316"/>
      <c r="I157" s="316"/>
      <c r="J157" s="317"/>
      <c r="K157" s="317"/>
      <c r="L157" s="63"/>
      <c r="M157" s="63"/>
      <c r="N157" s="314"/>
      <c r="O157" s="314"/>
      <c r="P157" s="318"/>
      <c r="R157" s="203"/>
      <c r="S157" s="204"/>
      <c r="T157" s="26"/>
      <c r="U157" s="26"/>
      <c r="V157" s="22"/>
      <c r="X157" s="118"/>
      <c r="Y157" s="30"/>
      <c r="Z157" s="31"/>
      <c r="AA157" s="30"/>
      <c r="AB157" s="32"/>
      <c r="AC157" s="33"/>
      <c r="AD157" s="32"/>
    </row>
    <row r="158" spans="1:30" s="4" customFormat="1" ht="23.1" customHeight="1">
      <c r="A158" s="314"/>
      <c r="B158" s="314"/>
      <c r="C158" s="314"/>
      <c r="D158" s="95"/>
      <c r="E158" s="314"/>
      <c r="F158" s="314"/>
      <c r="G158" s="315"/>
      <c r="H158" s="316"/>
      <c r="I158" s="316"/>
      <c r="J158" s="317"/>
      <c r="K158" s="317"/>
      <c r="L158" s="63"/>
      <c r="M158" s="63"/>
      <c r="N158" s="314"/>
      <c r="O158" s="314"/>
      <c r="P158" s="318"/>
      <c r="R158" s="203"/>
      <c r="S158" s="204"/>
      <c r="T158" s="26"/>
      <c r="U158" s="26"/>
      <c r="V158" s="22"/>
      <c r="X158" s="118"/>
      <c r="Y158" s="30"/>
      <c r="Z158" s="31"/>
      <c r="AA158" s="30"/>
      <c r="AB158" s="32"/>
      <c r="AC158" s="33"/>
      <c r="AD158" s="32"/>
    </row>
    <row r="159" spans="1:30" s="4" customFormat="1" ht="23.1" customHeight="1">
      <c r="A159" s="314"/>
      <c r="B159" s="314"/>
      <c r="C159" s="314"/>
      <c r="D159" s="95"/>
      <c r="E159" s="314"/>
      <c r="F159" s="314"/>
      <c r="G159" s="315"/>
      <c r="H159" s="316"/>
      <c r="I159" s="316"/>
      <c r="J159" s="317"/>
      <c r="K159" s="317"/>
      <c r="L159" s="63"/>
      <c r="M159" s="63"/>
      <c r="N159" s="314"/>
      <c r="O159" s="314"/>
      <c r="P159" s="318"/>
      <c r="R159" s="203"/>
      <c r="S159" s="204"/>
      <c r="T159" s="26"/>
      <c r="U159" s="26"/>
      <c r="V159" s="22"/>
      <c r="X159" s="118"/>
      <c r="Y159" s="30"/>
      <c r="Z159" s="31"/>
      <c r="AA159" s="30"/>
      <c r="AB159" s="32"/>
      <c r="AC159" s="33"/>
      <c r="AD159" s="32"/>
    </row>
    <row r="160" spans="1:30" s="4" customFormat="1" ht="23.1" customHeight="1">
      <c r="A160" s="362" t="s">
        <v>25</v>
      </c>
      <c r="B160" s="362"/>
      <c r="C160" s="362"/>
      <c r="D160" s="362"/>
      <c r="E160" s="362"/>
      <c r="F160" s="362"/>
      <c r="G160" s="362"/>
      <c r="H160" s="362"/>
      <c r="I160" s="362"/>
      <c r="J160" s="362"/>
      <c r="K160" s="362"/>
      <c r="L160" s="362"/>
      <c r="M160" s="362"/>
      <c r="N160" s="362"/>
      <c r="O160" s="362"/>
      <c r="P160" s="362"/>
      <c r="R160" s="203"/>
      <c r="S160" s="204"/>
      <c r="T160" s="26"/>
      <c r="U160" s="26"/>
      <c r="V160" s="22"/>
      <c r="X160" s="118"/>
      <c r="Y160" s="30"/>
      <c r="Z160" s="31"/>
      <c r="AA160" s="30"/>
      <c r="AB160" s="32"/>
      <c r="AC160" s="33"/>
      <c r="AD160" s="32"/>
    </row>
    <row r="161" spans="1:30" s="4" customFormat="1" ht="23.1" customHeight="1">
      <c r="A161" s="363" t="s">
        <v>26</v>
      </c>
      <c r="B161" s="363"/>
      <c r="C161" s="363"/>
      <c r="D161" s="363"/>
      <c r="E161" s="363"/>
      <c r="F161" s="363"/>
      <c r="G161" s="363"/>
      <c r="H161" s="363"/>
      <c r="I161" s="363"/>
      <c r="J161" s="363"/>
      <c r="K161" s="363"/>
      <c r="L161" s="363"/>
      <c r="M161" s="363"/>
      <c r="N161" s="363"/>
      <c r="O161" s="363"/>
      <c r="P161" s="363"/>
      <c r="R161" s="203"/>
      <c r="S161" s="204"/>
      <c r="T161" s="26"/>
      <c r="U161" s="26"/>
      <c r="V161" s="22"/>
      <c r="X161" s="118"/>
      <c r="Y161" s="30"/>
      <c r="Z161" s="31"/>
      <c r="AA161" s="30"/>
      <c r="AB161" s="32"/>
      <c r="AC161" s="33"/>
      <c r="AD161" s="32"/>
    </row>
    <row r="162" spans="1:30" s="4" customFormat="1" ht="23.1" customHeight="1">
      <c r="A162" s="394" t="s">
        <v>547</v>
      </c>
      <c r="B162" s="394"/>
      <c r="C162" s="394"/>
      <c r="D162" s="394"/>
      <c r="E162" s="394"/>
      <c r="F162" s="394"/>
      <c r="G162" s="394"/>
      <c r="H162" s="394"/>
      <c r="I162" s="394"/>
      <c r="J162" s="394"/>
      <c r="K162" s="394"/>
      <c r="L162" s="394"/>
      <c r="M162" s="394"/>
      <c r="N162" s="394"/>
      <c r="O162" s="394"/>
      <c r="P162" s="394"/>
      <c r="R162" s="203"/>
      <c r="S162" s="204"/>
      <c r="T162" s="26"/>
      <c r="U162" s="26"/>
      <c r="V162" s="22"/>
      <c r="X162" s="118"/>
      <c r="Y162" s="30"/>
      <c r="Z162" s="31"/>
      <c r="AA162" s="30"/>
      <c r="AB162" s="32"/>
      <c r="AC162" s="33"/>
      <c r="AD162" s="32"/>
    </row>
    <row r="163" spans="1:30" s="4" customFormat="1" ht="23.1" customHeight="1">
      <c r="A163" s="313" t="s">
        <v>549</v>
      </c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  <c r="L163" s="305"/>
      <c r="M163" s="305"/>
      <c r="N163" s="305"/>
      <c r="O163" s="305"/>
      <c r="P163" s="305"/>
      <c r="R163" s="203"/>
      <c r="S163" s="204"/>
      <c r="T163" s="26"/>
      <c r="U163" s="26"/>
      <c r="V163" s="22"/>
      <c r="X163" s="118"/>
      <c r="Y163" s="30"/>
      <c r="Z163" s="31"/>
      <c r="AA163" s="30"/>
      <c r="AB163" s="32"/>
      <c r="AC163" s="33"/>
      <c r="AD163" s="32"/>
    </row>
    <row r="164" spans="1:30" s="4" customFormat="1" ht="12.95" customHeight="1" thickBot="1">
      <c r="A164" s="8"/>
      <c r="B164" s="8"/>
      <c r="C164" s="9"/>
      <c r="D164" s="9"/>
      <c r="E164" s="6"/>
      <c r="F164" s="10"/>
      <c r="G164" s="10"/>
      <c r="H164" s="10"/>
      <c r="I164" s="10"/>
      <c r="J164" s="10"/>
      <c r="K164" s="10"/>
      <c r="L164" s="6"/>
      <c r="M164" s="6"/>
      <c r="N164" s="6"/>
      <c r="O164" s="6"/>
      <c r="P164" s="7"/>
      <c r="R164" s="203"/>
      <c r="S164" s="204"/>
      <c r="T164" s="26"/>
      <c r="U164" s="26"/>
      <c r="V164" s="22"/>
      <c r="X164" s="118"/>
      <c r="Y164" s="30"/>
      <c r="Z164" s="31"/>
      <c r="AA164" s="30"/>
      <c r="AB164" s="32"/>
      <c r="AC164" s="33"/>
      <c r="AD164" s="32"/>
    </row>
    <row r="165" spans="1:30" s="4" customFormat="1" ht="12.95" customHeight="1">
      <c r="A165" s="371" t="s">
        <v>0</v>
      </c>
      <c r="B165" s="359" t="s">
        <v>1</v>
      </c>
      <c r="C165" s="359" t="s">
        <v>2</v>
      </c>
      <c r="D165" s="359" t="s">
        <v>3</v>
      </c>
      <c r="E165" s="359" t="s">
        <v>4</v>
      </c>
      <c r="F165" s="377" t="s">
        <v>5</v>
      </c>
      <c r="G165" s="368" t="s">
        <v>486</v>
      </c>
      <c r="H165" s="364" t="s">
        <v>6</v>
      </c>
      <c r="I165" s="365"/>
      <c r="J165" s="364" t="s">
        <v>7</v>
      </c>
      <c r="K165" s="365"/>
      <c r="L165" s="435" t="s">
        <v>553</v>
      </c>
      <c r="M165" s="382"/>
      <c r="N165" s="359" t="s">
        <v>23</v>
      </c>
      <c r="O165" s="359" t="s">
        <v>24</v>
      </c>
      <c r="P165" s="371" t="s">
        <v>523</v>
      </c>
      <c r="R165" s="203"/>
      <c r="S165" s="204"/>
      <c r="T165" s="26"/>
      <c r="U165" s="26"/>
      <c r="V165" s="22"/>
      <c r="X165" s="118"/>
      <c r="Y165" s="30"/>
      <c r="Z165" s="31"/>
      <c r="AA165" s="30"/>
      <c r="AB165" s="32"/>
      <c r="AC165" s="33"/>
      <c r="AD165" s="32"/>
    </row>
    <row r="166" spans="1:30" s="4" customFormat="1" ht="12.95" customHeight="1">
      <c r="A166" s="372"/>
      <c r="B166" s="360"/>
      <c r="C166" s="360"/>
      <c r="D166" s="360"/>
      <c r="E166" s="360"/>
      <c r="F166" s="378"/>
      <c r="G166" s="369"/>
      <c r="H166" s="366"/>
      <c r="I166" s="367"/>
      <c r="J166" s="366"/>
      <c r="K166" s="367"/>
      <c r="L166" s="383"/>
      <c r="M166" s="384"/>
      <c r="N166" s="360"/>
      <c r="O166" s="360"/>
      <c r="P166" s="372"/>
      <c r="R166" s="203"/>
      <c r="S166" s="204"/>
      <c r="T166" s="26"/>
      <c r="U166" s="26"/>
      <c r="V166" s="22"/>
      <c r="X166" s="118"/>
      <c r="Y166" s="30"/>
      <c r="Z166" s="31"/>
      <c r="AA166" s="30"/>
      <c r="AB166" s="32"/>
      <c r="AC166" s="33"/>
      <c r="AD166" s="32"/>
    </row>
    <row r="167" spans="1:30" s="4" customFormat="1" ht="27" customHeight="1" thickBot="1">
      <c r="A167" s="395"/>
      <c r="B167" s="393"/>
      <c r="C167" s="393"/>
      <c r="D167" s="393"/>
      <c r="E167" s="393"/>
      <c r="F167" s="396"/>
      <c r="G167" s="370"/>
      <c r="H167" s="1" t="s">
        <v>8</v>
      </c>
      <c r="I167" s="2" t="s">
        <v>9</v>
      </c>
      <c r="J167" s="1" t="s">
        <v>8</v>
      </c>
      <c r="K167" s="2" t="s">
        <v>9</v>
      </c>
      <c r="L167" s="1" t="s">
        <v>8</v>
      </c>
      <c r="M167" s="13" t="s">
        <v>9</v>
      </c>
      <c r="N167" s="393"/>
      <c r="O167" s="393"/>
      <c r="P167" s="374"/>
      <c r="R167" s="203"/>
      <c r="S167" s="204"/>
      <c r="T167" s="26"/>
      <c r="U167" s="26"/>
      <c r="V167" s="22"/>
      <c r="X167" s="118"/>
      <c r="Y167" s="30"/>
      <c r="Z167" s="31"/>
      <c r="AA167" s="30"/>
      <c r="AB167" s="32"/>
      <c r="AC167" s="33"/>
      <c r="AD167" s="32"/>
    </row>
    <row r="168" spans="1:30" ht="21" customHeight="1">
      <c r="A168" s="397">
        <v>160</v>
      </c>
      <c r="B168" s="397" t="s">
        <v>368</v>
      </c>
      <c r="C168" s="397" t="s">
        <v>373</v>
      </c>
      <c r="D168" s="409" t="s">
        <v>374</v>
      </c>
      <c r="E168" s="409" t="s">
        <v>476</v>
      </c>
      <c r="F168" s="321">
        <v>1</v>
      </c>
      <c r="G168" s="322">
        <v>50</v>
      </c>
      <c r="H168" s="323">
        <v>0.91</v>
      </c>
      <c r="I168" s="324">
        <v>1.29</v>
      </c>
      <c r="J168" s="325">
        <v>21.93</v>
      </c>
      <c r="K168" s="324">
        <v>24.77</v>
      </c>
      <c r="L168" s="326">
        <f t="shared" ref="L168:L206" si="29">AC168</f>
        <v>0.94399999999999995</v>
      </c>
      <c r="M168" s="122">
        <f t="shared" ref="M168:M206" si="30">AC168</f>
        <v>0.94399999999999995</v>
      </c>
      <c r="N168" s="397" t="s">
        <v>479</v>
      </c>
      <c r="O168" s="397" t="s">
        <v>488</v>
      </c>
      <c r="P168" s="399" t="s">
        <v>528</v>
      </c>
      <c r="R168" s="206"/>
      <c r="S168" s="207"/>
      <c r="T168" s="20"/>
      <c r="U168" s="20"/>
      <c r="V168" s="20"/>
      <c r="X168" s="118" t="s">
        <v>515</v>
      </c>
      <c r="Y168" s="30">
        <f t="shared" ref="Y168:Y207" si="31">LOOKUP(Z168,$AF$3:$BB$3,$AF$3:$BB$3)</f>
        <v>50</v>
      </c>
      <c r="Z168" s="31">
        <f t="shared" ref="Z168:Z206" si="32">G168</f>
        <v>50</v>
      </c>
      <c r="AA168" s="30">
        <f t="shared" ref="AA168:AA207" si="33">INDEX($AF$3:$BB$3,MATCH(Y168,$AF$3:$BB$3)+1)</f>
        <v>150</v>
      </c>
      <c r="AB168" s="32">
        <f t="shared" ref="AB168:AB207" si="34">LOOKUP(Y168,$AF$3:$BB$3,$AF$5:$BB$5)</f>
        <v>0.94399999999999995</v>
      </c>
      <c r="AC168" s="33">
        <f t="shared" ref="AC168:AC207" si="35">((Z168-Y168)/(AA168-Y168))*(AD168-AB168)+AB168</f>
        <v>0.94399999999999995</v>
      </c>
      <c r="AD168" s="32">
        <f t="shared" ref="AD168:AD176" si="36">LOOKUP(AA168,$AF$3:$BB$3,$AF$5:$BB$5)</f>
        <v>0.94399999999999995</v>
      </c>
    </row>
    <row r="169" spans="1:30" ht="21" customHeight="1">
      <c r="A169" s="398"/>
      <c r="B169" s="398"/>
      <c r="C169" s="398"/>
      <c r="D169" s="407"/>
      <c r="E169" s="407"/>
      <c r="F169" s="301">
        <v>2</v>
      </c>
      <c r="G169" s="84">
        <v>50</v>
      </c>
      <c r="H169" s="85">
        <v>0.91</v>
      </c>
      <c r="I169" s="91">
        <v>1.29</v>
      </c>
      <c r="J169" s="77">
        <v>22.92</v>
      </c>
      <c r="K169" s="91">
        <v>24.77</v>
      </c>
      <c r="L169" s="121">
        <f t="shared" si="29"/>
        <v>0.94399999999999995</v>
      </c>
      <c r="M169" s="123">
        <f t="shared" si="30"/>
        <v>0.94399999999999995</v>
      </c>
      <c r="N169" s="398"/>
      <c r="O169" s="398"/>
      <c r="P169" s="400"/>
      <c r="R169" s="206"/>
      <c r="S169" s="207"/>
      <c r="T169" s="20"/>
      <c r="U169" s="20"/>
      <c r="V169" s="20"/>
      <c r="X169" s="118" t="s">
        <v>515</v>
      </c>
      <c r="Y169" s="30">
        <f t="shared" si="31"/>
        <v>50</v>
      </c>
      <c r="Z169" s="31">
        <f t="shared" si="32"/>
        <v>50</v>
      </c>
      <c r="AA169" s="30">
        <f t="shared" si="33"/>
        <v>150</v>
      </c>
      <c r="AB169" s="32">
        <f t="shared" si="34"/>
        <v>0.94399999999999995</v>
      </c>
      <c r="AC169" s="33">
        <f t="shared" si="35"/>
        <v>0.94399999999999995</v>
      </c>
      <c r="AD169" s="32">
        <f t="shared" si="36"/>
        <v>0.94399999999999995</v>
      </c>
    </row>
    <row r="170" spans="1:30" ht="21" customHeight="1">
      <c r="A170" s="398"/>
      <c r="B170" s="398"/>
      <c r="C170" s="398"/>
      <c r="D170" s="407"/>
      <c r="E170" s="407"/>
      <c r="F170" s="301">
        <v>3</v>
      </c>
      <c r="G170" s="84">
        <v>50</v>
      </c>
      <c r="H170" s="85">
        <v>1.34</v>
      </c>
      <c r="I170" s="91">
        <v>1.68</v>
      </c>
      <c r="J170" s="77">
        <v>29.05</v>
      </c>
      <c r="K170" s="91">
        <v>34.18</v>
      </c>
      <c r="L170" s="121">
        <f t="shared" si="29"/>
        <v>0.94399999999999995</v>
      </c>
      <c r="M170" s="123">
        <f t="shared" si="30"/>
        <v>0.94399999999999995</v>
      </c>
      <c r="N170" s="398"/>
      <c r="O170" s="398"/>
      <c r="P170" s="400"/>
      <c r="R170" s="206"/>
      <c r="S170" s="207"/>
      <c r="T170" s="20"/>
      <c r="U170" s="20"/>
      <c r="V170" s="20"/>
      <c r="X170" s="118" t="s">
        <v>515</v>
      </c>
      <c r="Y170" s="30">
        <f t="shared" si="31"/>
        <v>50</v>
      </c>
      <c r="Z170" s="31">
        <f t="shared" si="32"/>
        <v>50</v>
      </c>
      <c r="AA170" s="30">
        <f t="shared" si="33"/>
        <v>150</v>
      </c>
      <c r="AB170" s="32">
        <f t="shared" si="34"/>
        <v>0.94399999999999995</v>
      </c>
      <c r="AC170" s="33">
        <f t="shared" si="35"/>
        <v>0.94399999999999995</v>
      </c>
      <c r="AD170" s="32">
        <f t="shared" si="36"/>
        <v>0.94399999999999995</v>
      </c>
    </row>
    <row r="171" spans="1:30" ht="21" customHeight="1">
      <c r="A171" s="398"/>
      <c r="B171" s="398"/>
      <c r="C171" s="398"/>
      <c r="D171" s="407"/>
      <c r="E171" s="407"/>
      <c r="F171" s="301">
        <v>4</v>
      </c>
      <c r="G171" s="84">
        <v>50</v>
      </c>
      <c r="H171" s="85">
        <v>1.04</v>
      </c>
      <c r="I171" s="91">
        <v>1.76</v>
      </c>
      <c r="J171" s="77">
        <v>31.66</v>
      </c>
      <c r="K171" s="91">
        <v>53.29</v>
      </c>
      <c r="L171" s="121">
        <f t="shared" si="29"/>
        <v>0.94399999999999995</v>
      </c>
      <c r="M171" s="123">
        <f t="shared" si="30"/>
        <v>0.94399999999999995</v>
      </c>
      <c r="N171" s="398"/>
      <c r="O171" s="398"/>
      <c r="P171" s="400"/>
      <c r="R171" s="206"/>
      <c r="S171" s="207"/>
      <c r="T171" s="20"/>
      <c r="U171" s="20"/>
      <c r="V171" s="20"/>
      <c r="X171" s="118" t="s">
        <v>515</v>
      </c>
      <c r="Y171" s="30">
        <f t="shared" si="31"/>
        <v>50</v>
      </c>
      <c r="Z171" s="31">
        <f t="shared" si="32"/>
        <v>50</v>
      </c>
      <c r="AA171" s="30">
        <f t="shared" si="33"/>
        <v>150</v>
      </c>
      <c r="AB171" s="32">
        <f t="shared" si="34"/>
        <v>0.94399999999999995</v>
      </c>
      <c r="AC171" s="33">
        <f t="shared" si="35"/>
        <v>0.94399999999999995</v>
      </c>
      <c r="AD171" s="32">
        <f t="shared" si="36"/>
        <v>0.94399999999999995</v>
      </c>
    </row>
    <row r="172" spans="1:30" ht="21" customHeight="1">
      <c r="A172" s="398"/>
      <c r="B172" s="398"/>
      <c r="C172" s="398"/>
      <c r="D172" s="407"/>
      <c r="E172" s="407"/>
      <c r="F172" s="301">
        <v>5</v>
      </c>
      <c r="G172" s="84">
        <v>100</v>
      </c>
      <c r="H172" s="85">
        <v>1.04</v>
      </c>
      <c r="I172" s="91">
        <v>1.48</v>
      </c>
      <c r="J172" s="77">
        <v>24.32</v>
      </c>
      <c r="K172" s="91">
        <v>27.85</v>
      </c>
      <c r="L172" s="121">
        <f t="shared" si="29"/>
        <v>0.94399999999999995</v>
      </c>
      <c r="M172" s="123">
        <f t="shared" si="30"/>
        <v>0.94399999999999995</v>
      </c>
      <c r="N172" s="398"/>
      <c r="O172" s="398"/>
      <c r="P172" s="400"/>
      <c r="R172" s="206"/>
      <c r="S172" s="207">
        <v>1</v>
      </c>
      <c r="T172" s="20"/>
      <c r="U172" s="20"/>
      <c r="V172" s="20"/>
      <c r="X172" s="118" t="s">
        <v>515</v>
      </c>
      <c r="Y172" s="30">
        <f t="shared" si="31"/>
        <v>50</v>
      </c>
      <c r="Z172" s="31">
        <f t="shared" si="32"/>
        <v>100</v>
      </c>
      <c r="AA172" s="30">
        <f t="shared" si="33"/>
        <v>150</v>
      </c>
      <c r="AB172" s="32">
        <f t="shared" si="34"/>
        <v>0.94399999999999995</v>
      </c>
      <c r="AC172" s="33">
        <f t="shared" si="35"/>
        <v>0.94399999999999995</v>
      </c>
      <c r="AD172" s="32">
        <f t="shared" si="36"/>
        <v>0.94399999999999995</v>
      </c>
    </row>
    <row r="173" spans="1:30" ht="21" customHeight="1">
      <c r="A173" s="398"/>
      <c r="B173" s="398"/>
      <c r="C173" s="398"/>
      <c r="D173" s="407"/>
      <c r="E173" s="407"/>
      <c r="F173" s="301">
        <v>6</v>
      </c>
      <c r="G173" s="84">
        <v>50</v>
      </c>
      <c r="H173" s="85">
        <v>1.04</v>
      </c>
      <c r="I173" s="91">
        <v>1.76</v>
      </c>
      <c r="J173" s="77">
        <v>31.66</v>
      </c>
      <c r="K173" s="91">
        <v>53.29</v>
      </c>
      <c r="L173" s="121">
        <f t="shared" si="29"/>
        <v>0.94399999999999995</v>
      </c>
      <c r="M173" s="123">
        <f t="shared" si="30"/>
        <v>0.94399999999999995</v>
      </c>
      <c r="N173" s="398"/>
      <c r="O173" s="398"/>
      <c r="P173" s="400"/>
      <c r="R173" s="206"/>
      <c r="S173" s="207"/>
      <c r="T173" s="20"/>
      <c r="U173" s="20"/>
      <c r="V173" s="20"/>
      <c r="X173" s="118" t="s">
        <v>515</v>
      </c>
      <c r="Y173" s="30">
        <f t="shared" si="31"/>
        <v>50</v>
      </c>
      <c r="Z173" s="31">
        <f t="shared" si="32"/>
        <v>50</v>
      </c>
      <c r="AA173" s="30">
        <f t="shared" si="33"/>
        <v>150</v>
      </c>
      <c r="AB173" s="32">
        <f t="shared" si="34"/>
        <v>0.94399999999999995</v>
      </c>
      <c r="AC173" s="33">
        <f t="shared" si="35"/>
        <v>0.94399999999999995</v>
      </c>
      <c r="AD173" s="32">
        <f t="shared" si="36"/>
        <v>0.94399999999999995</v>
      </c>
    </row>
    <row r="174" spans="1:30" ht="21" customHeight="1">
      <c r="A174" s="398"/>
      <c r="B174" s="398"/>
      <c r="C174" s="398"/>
      <c r="D174" s="407"/>
      <c r="E174" s="407"/>
      <c r="F174" s="301">
        <v>7</v>
      </c>
      <c r="G174" s="84">
        <v>50</v>
      </c>
      <c r="H174" s="85">
        <v>1.34</v>
      </c>
      <c r="I174" s="91">
        <v>1.68</v>
      </c>
      <c r="J174" s="77">
        <v>29.05</v>
      </c>
      <c r="K174" s="91">
        <v>34.18</v>
      </c>
      <c r="L174" s="121">
        <f t="shared" si="29"/>
        <v>0.94399999999999995</v>
      </c>
      <c r="M174" s="123">
        <f t="shared" si="30"/>
        <v>0.94399999999999995</v>
      </c>
      <c r="N174" s="398"/>
      <c r="O174" s="398"/>
      <c r="P174" s="400"/>
      <c r="R174" s="206"/>
      <c r="S174" s="207"/>
      <c r="T174" s="20"/>
      <c r="U174" s="20"/>
      <c r="V174" s="20"/>
      <c r="X174" s="118" t="s">
        <v>515</v>
      </c>
      <c r="Y174" s="30">
        <f t="shared" si="31"/>
        <v>50</v>
      </c>
      <c r="Z174" s="31">
        <f t="shared" si="32"/>
        <v>50</v>
      </c>
      <c r="AA174" s="30">
        <f t="shared" si="33"/>
        <v>150</v>
      </c>
      <c r="AB174" s="32">
        <f t="shared" si="34"/>
        <v>0.94399999999999995</v>
      </c>
      <c r="AC174" s="33">
        <f t="shared" si="35"/>
        <v>0.94399999999999995</v>
      </c>
      <c r="AD174" s="32">
        <f t="shared" si="36"/>
        <v>0.94399999999999995</v>
      </c>
    </row>
    <row r="175" spans="1:30" ht="21" customHeight="1">
      <c r="A175" s="398"/>
      <c r="B175" s="398"/>
      <c r="C175" s="398"/>
      <c r="D175" s="407"/>
      <c r="E175" s="407"/>
      <c r="F175" s="301">
        <v>8</v>
      </c>
      <c r="G175" s="84">
        <v>50</v>
      </c>
      <c r="H175" s="85">
        <v>0.91</v>
      </c>
      <c r="I175" s="91">
        <v>1.29</v>
      </c>
      <c r="J175" s="77">
        <v>22.92</v>
      </c>
      <c r="K175" s="91">
        <v>24.77</v>
      </c>
      <c r="L175" s="121">
        <f t="shared" si="29"/>
        <v>0.94399999999999995</v>
      </c>
      <c r="M175" s="123">
        <f t="shared" si="30"/>
        <v>0.94399999999999995</v>
      </c>
      <c r="N175" s="398"/>
      <c r="O175" s="398"/>
      <c r="P175" s="400"/>
      <c r="R175" s="206"/>
      <c r="S175" s="207"/>
      <c r="T175" s="20"/>
      <c r="U175" s="20"/>
      <c r="V175" s="20"/>
      <c r="X175" s="118" t="s">
        <v>515</v>
      </c>
      <c r="Y175" s="30">
        <f t="shared" si="31"/>
        <v>50</v>
      </c>
      <c r="Z175" s="31">
        <f t="shared" si="32"/>
        <v>50</v>
      </c>
      <c r="AA175" s="30">
        <f t="shared" si="33"/>
        <v>150</v>
      </c>
      <c r="AB175" s="32">
        <f t="shared" si="34"/>
        <v>0.94399999999999995</v>
      </c>
      <c r="AC175" s="33">
        <f t="shared" si="35"/>
        <v>0.94399999999999995</v>
      </c>
      <c r="AD175" s="32">
        <f t="shared" si="36"/>
        <v>0.94399999999999995</v>
      </c>
    </row>
    <row r="176" spans="1:30" ht="21" customHeight="1" thickBot="1">
      <c r="A176" s="398"/>
      <c r="B176" s="398"/>
      <c r="C176" s="398"/>
      <c r="D176" s="407"/>
      <c r="E176" s="407"/>
      <c r="F176" s="301">
        <v>9</v>
      </c>
      <c r="G176" s="84">
        <v>50</v>
      </c>
      <c r="H176" s="85">
        <v>0.91</v>
      </c>
      <c r="I176" s="91">
        <v>1.29</v>
      </c>
      <c r="J176" s="77">
        <v>21.93</v>
      </c>
      <c r="K176" s="91">
        <v>24.77</v>
      </c>
      <c r="L176" s="121">
        <f t="shared" si="29"/>
        <v>0.94399999999999995</v>
      </c>
      <c r="M176" s="123">
        <f t="shared" si="30"/>
        <v>0.94399999999999995</v>
      </c>
      <c r="N176" s="398"/>
      <c r="O176" s="398"/>
      <c r="P176" s="401"/>
      <c r="R176" s="239"/>
      <c r="S176" s="240"/>
      <c r="T176" s="208">
        <f>SUM(S168:S176)</f>
        <v>1</v>
      </c>
      <c r="U176" s="25" t="s">
        <v>479</v>
      </c>
      <c r="V176" s="20"/>
      <c r="X176" s="118" t="s">
        <v>515</v>
      </c>
      <c r="Y176" s="30">
        <f t="shared" si="31"/>
        <v>50</v>
      </c>
      <c r="Z176" s="31">
        <f t="shared" si="32"/>
        <v>50</v>
      </c>
      <c r="AA176" s="30">
        <f t="shared" si="33"/>
        <v>150</v>
      </c>
      <c r="AB176" s="32">
        <f t="shared" si="34"/>
        <v>0.94399999999999995</v>
      </c>
      <c r="AC176" s="33">
        <f t="shared" si="35"/>
        <v>0.94399999999999995</v>
      </c>
      <c r="AD176" s="32">
        <f t="shared" si="36"/>
        <v>0.94399999999999995</v>
      </c>
    </row>
    <row r="177" spans="1:32" ht="23.1" customHeight="1">
      <c r="A177" s="317"/>
      <c r="B177" s="317"/>
      <c r="C177" s="317"/>
      <c r="D177" s="98"/>
      <c r="E177" s="98"/>
      <c r="F177" s="317"/>
      <c r="G177" s="315"/>
      <c r="H177" s="315"/>
      <c r="I177" s="317"/>
      <c r="J177" s="317"/>
      <c r="K177" s="317"/>
      <c r="L177" s="63"/>
      <c r="M177" s="63"/>
      <c r="N177" s="317"/>
      <c r="O177" s="317"/>
      <c r="P177" s="98"/>
      <c r="R177" s="206"/>
      <c r="S177" s="207"/>
      <c r="T177" s="23"/>
      <c r="U177" s="26"/>
      <c r="V177" s="190"/>
      <c r="X177" s="118"/>
      <c r="Y177" s="30"/>
      <c r="Z177" s="31"/>
      <c r="AA177" s="30"/>
      <c r="AB177" s="32"/>
      <c r="AC177" s="33"/>
      <c r="AD177" s="32"/>
    </row>
    <row r="178" spans="1:32" ht="23.1" customHeight="1">
      <c r="A178" s="317"/>
      <c r="B178" s="317"/>
      <c r="C178" s="317"/>
      <c r="D178" s="98"/>
      <c r="E178" s="98"/>
      <c r="F178" s="317"/>
      <c r="G178" s="315"/>
      <c r="H178" s="315"/>
      <c r="I178" s="317"/>
      <c r="J178" s="317"/>
      <c r="K178" s="317"/>
      <c r="L178" s="63"/>
      <c r="M178" s="63"/>
      <c r="N178" s="317"/>
      <c r="O178" s="317"/>
      <c r="P178" s="98"/>
      <c r="R178" s="206"/>
      <c r="S178" s="207"/>
      <c r="T178" s="23"/>
      <c r="U178" s="26"/>
      <c r="V178" s="190"/>
      <c r="X178" s="118"/>
      <c r="Y178" s="30"/>
      <c r="Z178" s="31"/>
      <c r="AA178" s="30"/>
      <c r="AB178" s="32"/>
      <c r="AC178" s="33"/>
      <c r="AD178" s="32"/>
    </row>
    <row r="179" spans="1:32" ht="23.1" customHeight="1">
      <c r="A179" s="313" t="s">
        <v>550</v>
      </c>
      <c r="B179" s="305"/>
      <c r="C179" s="305"/>
      <c r="D179" s="305"/>
      <c r="E179" s="305"/>
      <c r="F179" s="305"/>
      <c r="G179" s="305"/>
      <c r="H179" s="305"/>
      <c r="I179" s="305"/>
      <c r="J179" s="305"/>
      <c r="K179" s="305"/>
      <c r="L179" s="305"/>
      <c r="M179" s="305"/>
      <c r="N179" s="305"/>
      <c r="O179" s="305"/>
      <c r="P179" s="305"/>
      <c r="R179" s="206"/>
      <c r="S179" s="207"/>
      <c r="T179" s="23"/>
      <c r="U179" s="26"/>
      <c r="V179" s="190"/>
      <c r="X179" s="118"/>
      <c r="Y179" s="30"/>
      <c r="Z179" s="31"/>
      <c r="AA179" s="30"/>
      <c r="AB179" s="32"/>
      <c r="AC179" s="33"/>
      <c r="AD179" s="32"/>
    </row>
    <row r="180" spans="1:32" ht="12.95" customHeight="1" thickBot="1">
      <c r="A180" s="8"/>
      <c r="B180" s="8"/>
      <c r="C180" s="9"/>
      <c r="D180" s="9"/>
      <c r="E180" s="6"/>
      <c r="F180" s="10"/>
      <c r="G180" s="10"/>
      <c r="H180" s="10"/>
      <c r="I180" s="10"/>
      <c r="J180" s="10"/>
      <c r="K180" s="10"/>
      <c r="L180" s="6"/>
      <c r="M180" s="6"/>
      <c r="N180" s="6"/>
      <c r="O180" s="6"/>
      <c r="R180" s="206"/>
      <c r="S180" s="207"/>
      <c r="T180" s="23"/>
      <c r="U180" s="26"/>
      <c r="V180" s="190"/>
      <c r="X180" s="118"/>
      <c r="Y180" s="30"/>
      <c r="Z180" s="31"/>
      <c r="AA180" s="30"/>
      <c r="AB180" s="32"/>
      <c r="AC180" s="33"/>
      <c r="AD180" s="32"/>
    </row>
    <row r="181" spans="1:32" ht="12.95" customHeight="1">
      <c r="A181" s="371" t="s">
        <v>0</v>
      </c>
      <c r="B181" s="359" t="s">
        <v>1</v>
      </c>
      <c r="C181" s="359" t="s">
        <v>2</v>
      </c>
      <c r="D181" s="359" t="s">
        <v>3</v>
      </c>
      <c r="E181" s="359" t="s">
        <v>4</v>
      </c>
      <c r="F181" s="377" t="s">
        <v>5</v>
      </c>
      <c r="G181" s="368" t="s">
        <v>486</v>
      </c>
      <c r="H181" s="364" t="s">
        <v>6</v>
      </c>
      <c r="I181" s="365"/>
      <c r="J181" s="364" t="s">
        <v>7</v>
      </c>
      <c r="K181" s="365"/>
      <c r="L181" s="435" t="s">
        <v>553</v>
      </c>
      <c r="M181" s="382"/>
      <c r="N181" s="359" t="s">
        <v>23</v>
      </c>
      <c r="O181" s="359" t="s">
        <v>24</v>
      </c>
      <c r="P181" s="371" t="s">
        <v>523</v>
      </c>
      <c r="R181" s="206"/>
      <c r="S181" s="207"/>
      <c r="T181" s="23"/>
      <c r="U181" s="26"/>
      <c r="V181" s="190"/>
      <c r="X181" s="118"/>
      <c r="Y181" s="30"/>
      <c r="Z181" s="31"/>
      <c r="AA181" s="30"/>
      <c r="AB181" s="32"/>
      <c r="AC181" s="33"/>
      <c r="AD181" s="32"/>
    </row>
    <row r="182" spans="1:32" ht="12.95" customHeight="1">
      <c r="A182" s="372"/>
      <c r="B182" s="360"/>
      <c r="C182" s="360"/>
      <c r="D182" s="360"/>
      <c r="E182" s="360"/>
      <c r="F182" s="378"/>
      <c r="G182" s="369"/>
      <c r="H182" s="366"/>
      <c r="I182" s="367"/>
      <c r="J182" s="366"/>
      <c r="K182" s="367"/>
      <c r="L182" s="383"/>
      <c r="M182" s="384"/>
      <c r="N182" s="360"/>
      <c r="O182" s="360"/>
      <c r="P182" s="372"/>
      <c r="R182" s="206"/>
      <c r="S182" s="207"/>
      <c r="T182" s="23"/>
      <c r="U182" s="26"/>
      <c r="V182" s="190"/>
      <c r="X182" s="118"/>
      <c r="Y182" s="30"/>
      <c r="Z182" s="31"/>
      <c r="AA182" s="30"/>
      <c r="AB182" s="32"/>
      <c r="AC182" s="33"/>
      <c r="AD182" s="32"/>
    </row>
    <row r="183" spans="1:32" ht="26.1" customHeight="1" thickBot="1">
      <c r="A183" s="395"/>
      <c r="B183" s="393"/>
      <c r="C183" s="393"/>
      <c r="D183" s="393"/>
      <c r="E183" s="393"/>
      <c r="F183" s="396"/>
      <c r="G183" s="370"/>
      <c r="H183" s="1" t="s">
        <v>8</v>
      </c>
      <c r="I183" s="2" t="s">
        <v>9</v>
      </c>
      <c r="J183" s="1" t="s">
        <v>8</v>
      </c>
      <c r="K183" s="2" t="s">
        <v>9</v>
      </c>
      <c r="L183" s="1" t="s">
        <v>8</v>
      </c>
      <c r="M183" s="13" t="s">
        <v>9</v>
      </c>
      <c r="N183" s="393"/>
      <c r="O183" s="393"/>
      <c r="P183" s="374"/>
      <c r="R183" s="206"/>
      <c r="S183" s="207"/>
      <c r="T183" s="23"/>
      <c r="U183" s="26"/>
      <c r="V183" s="190"/>
      <c r="X183" s="118"/>
      <c r="Y183" s="30"/>
      <c r="Z183" s="31"/>
      <c r="AA183" s="30"/>
      <c r="AB183" s="32"/>
      <c r="AC183" s="33"/>
      <c r="AD183" s="32"/>
    </row>
    <row r="184" spans="1:32" ht="21" customHeight="1">
      <c r="A184" s="402">
        <v>174</v>
      </c>
      <c r="B184" s="402" t="s">
        <v>391</v>
      </c>
      <c r="C184" s="402" t="s">
        <v>402</v>
      </c>
      <c r="D184" s="403" t="s">
        <v>403</v>
      </c>
      <c r="E184" s="402" t="s">
        <v>18</v>
      </c>
      <c r="F184" s="176">
        <v>1</v>
      </c>
      <c r="G184" s="74">
        <v>24.38</v>
      </c>
      <c r="H184" s="75">
        <v>0.41</v>
      </c>
      <c r="I184" s="89">
        <v>1.51</v>
      </c>
      <c r="J184" s="85">
        <v>9.1199999999999992</v>
      </c>
      <c r="K184" s="91">
        <v>23.37</v>
      </c>
      <c r="L184" s="121">
        <f t="shared" ref="L184:L189" si="37">AC184</f>
        <v>0.96643000000000001</v>
      </c>
      <c r="M184" s="123">
        <f t="shared" ref="M184:M189" si="38">AC184</f>
        <v>0.96643000000000001</v>
      </c>
      <c r="N184" s="402" t="s">
        <v>480</v>
      </c>
      <c r="O184" s="402" t="s">
        <v>488</v>
      </c>
      <c r="P184" s="404" t="s">
        <v>541</v>
      </c>
      <c r="R184" s="206"/>
      <c r="S184" s="207"/>
      <c r="T184" s="23"/>
      <c r="U184" s="26"/>
      <c r="V184" s="190"/>
      <c r="X184" s="118" t="s">
        <v>515</v>
      </c>
      <c r="Y184" s="30">
        <f t="shared" ref="Y184:Y189" si="39">LOOKUP(Z184,$AF$3:$BB$3,$AF$3:$BB$3)</f>
        <v>24</v>
      </c>
      <c r="Z184" s="31">
        <f t="shared" ref="Z184:Z189" si="40">G184</f>
        <v>24.38</v>
      </c>
      <c r="AA184" s="30">
        <f t="shared" ref="AA184:AA189" si="41">INDEX($AF$3:$BB$3,MATCH(Y184,$AF$3:$BB$3)+1)</f>
        <v>26</v>
      </c>
      <c r="AB184" s="32">
        <f t="shared" ref="AB184:AB189" si="42">LOOKUP(Y184,$AF$3:$BB$3,$AF$5:$BB$5)</f>
        <v>0.96699999999999997</v>
      </c>
      <c r="AC184" s="33">
        <f t="shared" ref="AC184:AC189" si="43">((Z184-Y184)/(AA184-Y184))*(AD184-AB184)+AB184</f>
        <v>0.96643000000000001</v>
      </c>
      <c r="AD184" s="32">
        <f t="shared" ref="AD184:AD189" si="44">LOOKUP(AA184,$AF$3:$BB$3,$AF$5:$BB$5)</f>
        <v>0.96399999999999997</v>
      </c>
    </row>
    <row r="185" spans="1:32" ht="21" customHeight="1">
      <c r="A185" s="402"/>
      <c r="B185" s="402"/>
      <c r="C185" s="402"/>
      <c r="D185" s="403"/>
      <c r="E185" s="402"/>
      <c r="F185" s="176">
        <v>2</v>
      </c>
      <c r="G185" s="74">
        <v>32</v>
      </c>
      <c r="H185" s="75">
        <v>0.41</v>
      </c>
      <c r="I185" s="89">
        <v>1.22</v>
      </c>
      <c r="J185" s="85">
        <v>9.1199999999999992</v>
      </c>
      <c r="K185" s="91">
        <v>19.510000000000002</v>
      </c>
      <c r="L185" s="121">
        <f t="shared" si="37"/>
        <v>0.94499999999999995</v>
      </c>
      <c r="M185" s="123">
        <f t="shared" si="38"/>
        <v>0.94499999999999995</v>
      </c>
      <c r="N185" s="402"/>
      <c r="O185" s="402"/>
      <c r="P185" s="405"/>
      <c r="R185" s="206"/>
      <c r="S185" s="207">
        <v>1</v>
      </c>
      <c r="T185" s="23"/>
      <c r="U185" s="26"/>
      <c r="V185" s="190"/>
      <c r="X185" s="118" t="s">
        <v>515</v>
      </c>
      <c r="Y185" s="30">
        <f t="shared" si="39"/>
        <v>32</v>
      </c>
      <c r="Z185" s="31">
        <f t="shared" si="40"/>
        <v>32</v>
      </c>
      <c r="AA185" s="30">
        <f t="shared" si="41"/>
        <v>34</v>
      </c>
      <c r="AB185" s="32">
        <f t="shared" si="42"/>
        <v>0.94499999999999995</v>
      </c>
      <c r="AC185" s="33">
        <f t="shared" si="43"/>
        <v>0.94499999999999995</v>
      </c>
      <c r="AD185" s="32">
        <f t="shared" si="44"/>
        <v>0.93500000000000005</v>
      </c>
    </row>
    <row r="186" spans="1:32" ht="21" customHeight="1">
      <c r="A186" s="402"/>
      <c r="B186" s="402"/>
      <c r="C186" s="402"/>
      <c r="D186" s="403"/>
      <c r="E186" s="402"/>
      <c r="F186" s="176">
        <v>3</v>
      </c>
      <c r="G186" s="74">
        <v>24.38</v>
      </c>
      <c r="H186" s="75">
        <v>0.41</v>
      </c>
      <c r="I186" s="89">
        <v>1.51</v>
      </c>
      <c r="J186" s="85">
        <v>9.1199999999999992</v>
      </c>
      <c r="K186" s="91">
        <v>23.37</v>
      </c>
      <c r="L186" s="121">
        <f t="shared" si="37"/>
        <v>0.96643000000000001</v>
      </c>
      <c r="M186" s="123">
        <f t="shared" si="38"/>
        <v>0.96643000000000001</v>
      </c>
      <c r="N186" s="402"/>
      <c r="O186" s="402"/>
      <c r="P186" s="406"/>
      <c r="R186" s="206"/>
      <c r="S186" s="207"/>
      <c r="T186" s="23"/>
      <c r="U186" s="26"/>
      <c r="V186" s="190"/>
      <c r="X186" s="118" t="s">
        <v>515</v>
      </c>
      <c r="Y186" s="30">
        <f t="shared" si="39"/>
        <v>24</v>
      </c>
      <c r="Z186" s="31">
        <f t="shared" si="40"/>
        <v>24.38</v>
      </c>
      <c r="AA186" s="30">
        <f t="shared" si="41"/>
        <v>26</v>
      </c>
      <c r="AB186" s="32">
        <f t="shared" si="42"/>
        <v>0.96699999999999997</v>
      </c>
      <c r="AC186" s="33">
        <f t="shared" si="43"/>
        <v>0.96643000000000001</v>
      </c>
      <c r="AD186" s="32">
        <f t="shared" si="44"/>
        <v>0.96399999999999997</v>
      </c>
    </row>
    <row r="187" spans="1:32" ht="21" customHeight="1">
      <c r="A187" s="402">
        <v>175</v>
      </c>
      <c r="B187" s="402" t="s">
        <v>391</v>
      </c>
      <c r="C187" s="402" t="s">
        <v>404</v>
      </c>
      <c r="D187" s="403" t="s">
        <v>405</v>
      </c>
      <c r="E187" s="402" t="s">
        <v>18</v>
      </c>
      <c r="F187" s="176">
        <v>1</v>
      </c>
      <c r="G187" s="74">
        <v>24.38</v>
      </c>
      <c r="H187" s="75">
        <v>0.41</v>
      </c>
      <c r="I187" s="89">
        <v>1.51</v>
      </c>
      <c r="J187" s="85">
        <v>9.1199999999999992</v>
      </c>
      <c r="K187" s="91">
        <v>23.37</v>
      </c>
      <c r="L187" s="121">
        <f t="shared" si="37"/>
        <v>0.96643000000000001</v>
      </c>
      <c r="M187" s="123">
        <f t="shared" si="38"/>
        <v>0.96643000000000001</v>
      </c>
      <c r="N187" s="402" t="s">
        <v>480</v>
      </c>
      <c r="O187" s="402" t="s">
        <v>488</v>
      </c>
      <c r="P187" s="404" t="s">
        <v>541</v>
      </c>
      <c r="R187" s="206"/>
      <c r="S187" s="207"/>
      <c r="T187" s="23"/>
      <c r="U187" s="26"/>
      <c r="V187" s="190"/>
      <c r="X187" s="118" t="s">
        <v>515</v>
      </c>
      <c r="Y187" s="30">
        <f t="shared" si="39"/>
        <v>24</v>
      </c>
      <c r="Z187" s="31">
        <f t="shared" si="40"/>
        <v>24.38</v>
      </c>
      <c r="AA187" s="30">
        <f t="shared" si="41"/>
        <v>26</v>
      </c>
      <c r="AB187" s="32">
        <f t="shared" si="42"/>
        <v>0.96699999999999997</v>
      </c>
      <c r="AC187" s="33">
        <f t="shared" si="43"/>
        <v>0.96643000000000001</v>
      </c>
      <c r="AD187" s="32">
        <f t="shared" si="44"/>
        <v>0.96399999999999997</v>
      </c>
      <c r="AF187" s="116" t="s">
        <v>526</v>
      </c>
    </row>
    <row r="188" spans="1:32" ht="21" customHeight="1">
      <c r="A188" s="402"/>
      <c r="B188" s="402"/>
      <c r="C188" s="402"/>
      <c r="D188" s="403"/>
      <c r="E188" s="402"/>
      <c r="F188" s="176">
        <v>2</v>
      </c>
      <c r="G188" s="74">
        <v>32</v>
      </c>
      <c r="H188" s="75">
        <v>0.41</v>
      </c>
      <c r="I188" s="89">
        <v>1.22</v>
      </c>
      <c r="J188" s="85">
        <v>9.1199999999999992</v>
      </c>
      <c r="K188" s="91">
        <v>19.510000000000002</v>
      </c>
      <c r="L188" s="121">
        <f t="shared" si="37"/>
        <v>0.94499999999999995</v>
      </c>
      <c r="M188" s="123">
        <f t="shared" si="38"/>
        <v>0.94499999999999995</v>
      </c>
      <c r="N188" s="402"/>
      <c r="O188" s="402"/>
      <c r="P188" s="405"/>
      <c r="R188" s="206"/>
      <c r="S188" s="207">
        <v>1</v>
      </c>
      <c r="T188" s="23"/>
      <c r="U188" s="26"/>
      <c r="V188" s="190"/>
      <c r="X188" s="118" t="s">
        <v>515</v>
      </c>
      <c r="Y188" s="30">
        <f t="shared" si="39"/>
        <v>32</v>
      </c>
      <c r="Z188" s="31">
        <f t="shared" si="40"/>
        <v>32</v>
      </c>
      <c r="AA188" s="30">
        <f t="shared" si="41"/>
        <v>34</v>
      </c>
      <c r="AB188" s="32">
        <f t="shared" si="42"/>
        <v>0.94499999999999995</v>
      </c>
      <c r="AC188" s="33">
        <f t="shared" si="43"/>
        <v>0.94499999999999995</v>
      </c>
      <c r="AD188" s="32">
        <f t="shared" si="44"/>
        <v>0.93500000000000005</v>
      </c>
    </row>
    <row r="189" spans="1:32" ht="21" customHeight="1">
      <c r="A189" s="402"/>
      <c r="B189" s="402"/>
      <c r="C189" s="402"/>
      <c r="D189" s="403"/>
      <c r="E189" s="402"/>
      <c r="F189" s="176">
        <v>3</v>
      </c>
      <c r="G189" s="74">
        <v>24.38</v>
      </c>
      <c r="H189" s="75">
        <v>0.41</v>
      </c>
      <c r="I189" s="89">
        <v>1.51</v>
      </c>
      <c r="J189" s="85">
        <v>9.1199999999999992</v>
      </c>
      <c r="K189" s="91">
        <v>23.37</v>
      </c>
      <c r="L189" s="121">
        <f t="shared" si="37"/>
        <v>0.96643000000000001</v>
      </c>
      <c r="M189" s="123">
        <f t="shared" si="38"/>
        <v>0.96643000000000001</v>
      </c>
      <c r="N189" s="402"/>
      <c r="O189" s="402"/>
      <c r="P189" s="406"/>
      <c r="R189" s="206"/>
      <c r="S189" s="207"/>
      <c r="T189" s="23"/>
      <c r="U189" s="26"/>
      <c r="V189" s="190"/>
      <c r="X189" s="118" t="s">
        <v>515</v>
      </c>
      <c r="Y189" s="30">
        <f t="shared" si="39"/>
        <v>24</v>
      </c>
      <c r="Z189" s="31">
        <f t="shared" si="40"/>
        <v>24.38</v>
      </c>
      <c r="AA189" s="30">
        <f t="shared" si="41"/>
        <v>26</v>
      </c>
      <c r="AB189" s="32">
        <f t="shared" si="42"/>
        <v>0.96699999999999997</v>
      </c>
      <c r="AC189" s="33">
        <f t="shared" si="43"/>
        <v>0.96643000000000001</v>
      </c>
      <c r="AD189" s="32">
        <f t="shared" si="44"/>
        <v>0.96399999999999997</v>
      </c>
    </row>
    <row r="190" spans="1:32" ht="21" customHeight="1">
      <c r="A190" s="398">
        <v>171</v>
      </c>
      <c r="B190" s="398" t="s">
        <v>391</v>
      </c>
      <c r="C190" s="398" t="s">
        <v>396</v>
      </c>
      <c r="D190" s="407" t="s">
        <v>397</v>
      </c>
      <c r="E190" s="407" t="s">
        <v>477</v>
      </c>
      <c r="F190" s="311">
        <v>1</v>
      </c>
      <c r="G190" s="84">
        <v>18.3</v>
      </c>
      <c r="H190" s="85">
        <v>1.03</v>
      </c>
      <c r="I190" s="91">
        <v>1.95</v>
      </c>
      <c r="J190" s="85">
        <v>23.76</v>
      </c>
      <c r="K190" s="91">
        <v>40.31</v>
      </c>
      <c r="L190" s="121">
        <f t="shared" si="29"/>
        <v>0.99075000000000002</v>
      </c>
      <c r="M190" s="123">
        <f t="shared" si="30"/>
        <v>0.99075000000000002</v>
      </c>
      <c r="N190" s="398" t="s">
        <v>480</v>
      </c>
      <c r="O190" s="398" t="s">
        <v>488</v>
      </c>
      <c r="P190" s="408" t="s">
        <v>541</v>
      </c>
      <c r="R190" s="206"/>
      <c r="S190" s="207"/>
      <c r="T190" s="20"/>
      <c r="U190" s="20"/>
      <c r="V190" s="20"/>
      <c r="X190" s="118" t="s">
        <v>515</v>
      </c>
      <c r="Y190" s="30">
        <f t="shared" si="31"/>
        <v>18</v>
      </c>
      <c r="Z190" s="31">
        <f t="shared" si="32"/>
        <v>18.3</v>
      </c>
      <c r="AA190" s="30">
        <f t="shared" si="33"/>
        <v>20</v>
      </c>
      <c r="AB190" s="32">
        <f t="shared" si="34"/>
        <v>0.99</v>
      </c>
      <c r="AC190" s="33">
        <f t="shared" si="35"/>
        <v>0.99075000000000002</v>
      </c>
      <c r="AD190" s="32">
        <f>LOOKUP(AA190,$AF$3:$BB$3,$AF$5:$BB$5)</f>
        <v>0.995</v>
      </c>
    </row>
    <row r="191" spans="1:32" ht="21" customHeight="1">
      <c r="A191" s="398"/>
      <c r="B191" s="398"/>
      <c r="C191" s="398"/>
      <c r="D191" s="407"/>
      <c r="E191" s="407"/>
      <c r="F191" s="311">
        <v>2</v>
      </c>
      <c r="G191" s="84">
        <v>12.2</v>
      </c>
      <c r="H191" s="85">
        <v>0.85</v>
      </c>
      <c r="I191" s="91">
        <v>2.71</v>
      </c>
      <c r="J191" s="85">
        <v>23.76</v>
      </c>
      <c r="K191" s="91">
        <v>64.430000000000007</v>
      </c>
      <c r="L191" s="121">
        <f t="shared" si="29"/>
        <v>0.96589999999999998</v>
      </c>
      <c r="M191" s="123">
        <f t="shared" si="30"/>
        <v>0.96589999999999998</v>
      </c>
      <c r="N191" s="398"/>
      <c r="O191" s="398"/>
      <c r="P191" s="400"/>
      <c r="R191" s="206"/>
      <c r="S191" s="207">
        <v>1</v>
      </c>
      <c r="T191" s="20"/>
      <c r="U191" s="20"/>
      <c r="V191" s="20"/>
      <c r="X191" s="118" t="s">
        <v>515</v>
      </c>
      <c r="Y191" s="30">
        <f t="shared" si="31"/>
        <v>12</v>
      </c>
      <c r="Z191" s="31">
        <f t="shared" si="32"/>
        <v>12.2</v>
      </c>
      <c r="AA191" s="30">
        <f t="shared" si="33"/>
        <v>14</v>
      </c>
      <c r="AB191" s="32">
        <f t="shared" si="34"/>
        <v>0.96499999999999997</v>
      </c>
      <c r="AC191" s="33">
        <f t="shared" si="35"/>
        <v>0.96589999999999998</v>
      </c>
      <c r="AD191" s="32">
        <f>LOOKUP(AA191,$AF$3:$BB$3,$AF$5:$BB$5)</f>
        <v>0.97399999999999998</v>
      </c>
    </row>
    <row r="192" spans="1:32" ht="21" customHeight="1">
      <c r="A192" s="398"/>
      <c r="B192" s="398"/>
      <c r="C192" s="398"/>
      <c r="D192" s="407"/>
      <c r="E192" s="407"/>
      <c r="F192" s="311">
        <v>3</v>
      </c>
      <c r="G192" s="84">
        <v>18.3</v>
      </c>
      <c r="H192" s="85">
        <v>1.03</v>
      </c>
      <c r="I192" s="91">
        <v>1.95</v>
      </c>
      <c r="J192" s="85">
        <v>23.76</v>
      </c>
      <c r="K192" s="91">
        <v>40.31</v>
      </c>
      <c r="L192" s="121">
        <f t="shared" si="29"/>
        <v>0.99075000000000002</v>
      </c>
      <c r="M192" s="123">
        <f t="shared" si="30"/>
        <v>0.99075000000000002</v>
      </c>
      <c r="N192" s="398"/>
      <c r="O192" s="398"/>
      <c r="P192" s="401"/>
      <c r="R192" s="206"/>
      <c r="S192" s="207"/>
      <c r="T192" s="41"/>
      <c r="U192" s="27" t="s">
        <v>490</v>
      </c>
      <c r="V192" s="20"/>
      <c r="X192" s="118" t="s">
        <v>515</v>
      </c>
      <c r="Y192" s="30">
        <f t="shared" si="31"/>
        <v>18</v>
      </c>
      <c r="Z192" s="31">
        <f t="shared" si="32"/>
        <v>18.3</v>
      </c>
      <c r="AA192" s="30">
        <f t="shared" si="33"/>
        <v>20</v>
      </c>
      <c r="AB192" s="32">
        <f t="shared" si="34"/>
        <v>0.99</v>
      </c>
      <c r="AC192" s="33">
        <f t="shared" si="35"/>
        <v>0.99075000000000002</v>
      </c>
      <c r="AD192" s="32">
        <f>LOOKUP(AA192,$AF$3:$BB$3,$AF$5:$BB$5)</f>
        <v>0.995</v>
      </c>
    </row>
    <row r="193" spans="1:30" ht="21" customHeight="1" thickBot="1">
      <c r="A193" s="317"/>
      <c r="B193" s="317"/>
      <c r="C193" s="317"/>
      <c r="D193" s="98"/>
      <c r="E193" s="317"/>
      <c r="F193" s="317"/>
      <c r="G193" s="315"/>
      <c r="H193" s="315"/>
      <c r="I193" s="317"/>
      <c r="J193" s="315"/>
      <c r="K193" s="317"/>
      <c r="L193" s="63"/>
      <c r="M193" s="63"/>
      <c r="N193" s="317"/>
      <c r="O193" s="317"/>
      <c r="P193" s="317"/>
      <c r="R193" s="206"/>
      <c r="S193" s="207"/>
      <c r="T193" s="242">
        <f>SUM(S184:S193)</f>
        <v>3</v>
      </c>
      <c r="U193" s="25" t="s">
        <v>480</v>
      </c>
      <c r="V193" s="24"/>
      <c r="X193" s="118" t="s">
        <v>515</v>
      </c>
      <c r="Y193" s="30" t="e">
        <f t="shared" si="31"/>
        <v>#N/A</v>
      </c>
      <c r="Z193" s="31">
        <f t="shared" si="32"/>
        <v>0</v>
      </c>
      <c r="AA193" s="30" t="e">
        <f t="shared" si="33"/>
        <v>#N/A</v>
      </c>
      <c r="AB193" s="32" t="e">
        <f t="shared" si="34"/>
        <v>#N/A</v>
      </c>
      <c r="AC193" s="33" t="e">
        <f t="shared" si="35"/>
        <v>#N/A</v>
      </c>
      <c r="AD193" s="32" t="e">
        <f>LOOKUP(AA193,$AF$3:$BB$3,$AF$5:$BB$5)</f>
        <v>#N/A</v>
      </c>
    </row>
    <row r="194" spans="1:30" ht="23.1" customHeight="1" thickBot="1">
      <c r="A194" s="314"/>
      <c r="B194" s="314"/>
      <c r="C194" s="314"/>
      <c r="D194" s="95"/>
      <c r="E194" s="314"/>
      <c r="F194" s="314"/>
      <c r="G194" s="315"/>
      <c r="H194" s="316"/>
      <c r="I194" s="314"/>
      <c r="J194" s="315"/>
      <c r="K194" s="317"/>
      <c r="L194" s="63"/>
      <c r="M194" s="63"/>
      <c r="N194" s="314"/>
      <c r="O194" s="314"/>
      <c r="P194" s="95"/>
      <c r="R194" s="239"/>
      <c r="S194" s="241"/>
      <c r="X194" s="118" t="s">
        <v>515</v>
      </c>
      <c r="Y194" s="30" t="e">
        <f t="shared" ref="Y194:Y205" si="45">LOOKUP(Z194,$AF$3:$BB$3,$AF$3:$BB$3)</f>
        <v>#N/A</v>
      </c>
      <c r="Z194" s="31">
        <f t="shared" ref="Z194:Z205" si="46">G194</f>
        <v>0</v>
      </c>
      <c r="AA194" s="30" t="e">
        <f t="shared" ref="AA194:AA205" si="47">INDEX($AF$3:$BB$3,MATCH(Y194,$AF$3:$BB$3)+1)</f>
        <v>#N/A</v>
      </c>
      <c r="AB194" s="32" t="e">
        <f t="shared" ref="AB194:AB205" si="48">LOOKUP(Y194,$AF$3:$BB$3,$AF$5:$BB$5)</f>
        <v>#N/A</v>
      </c>
      <c r="AC194" s="33" t="e">
        <f t="shared" ref="AC194:AC205" si="49">((Z194-Y194)/(AA194-Y194))*(AD194-AB194)+AB194</f>
        <v>#N/A</v>
      </c>
      <c r="AD194" s="32" t="e">
        <f t="shared" ref="AD194:AD205" si="50">LOOKUP(AA194,$AF$3:$BB$3,$AF$5:$BB$5)</f>
        <v>#N/A</v>
      </c>
    </row>
    <row r="195" spans="1:30" ht="23.1" customHeight="1">
      <c r="A195" s="362" t="s">
        <v>25</v>
      </c>
      <c r="B195" s="362"/>
      <c r="C195" s="362"/>
      <c r="D195" s="362"/>
      <c r="E195" s="362"/>
      <c r="F195" s="362"/>
      <c r="G195" s="362"/>
      <c r="H195" s="362"/>
      <c r="I195" s="362"/>
      <c r="J195" s="362"/>
      <c r="K195" s="362"/>
      <c r="L195" s="362"/>
      <c r="M195" s="362"/>
      <c r="N195" s="362"/>
      <c r="O195" s="362"/>
      <c r="P195" s="362"/>
      <c r="R195" s="206"/>
      <c r="S195" s="11"/>
      <c r="X195" s="118"/>
      <c r="Y195" s="30"/>
      <c r="Z195" s="31"/>
      <c r="AA195" s="30"/>
      <c r="AB195" s="32"/>
      <c r="AC195" s="33"/>
      <c r="AD195" s="32"/>
    </row>
    <row r="196" spans="1:30" ht="23.1" customHeight="1">
      <c r="A196" s="363" t="s">
        <v>26</v>
      </c>
      <c r="B196" s="363"/>
      <c r="C196" s="363"/>
      <c r="D196" s="363"/>
      <c r="E196" s="363"/>
      <c r="F196" s="363"/>
      <c r="G196" s="363"/>
      <c r="H196" s="363"/>
      <c r="I196" s="363"/>
      <c r="J196" s="363"/>
      <c r="K196" s="363"/>
      <c r="L196" s="363"/>
      <c r="M196" s="363"/>
      <c r="N196" s="363"/>
      <c r="O196" s="363"/>
      <c r="P196" s="363"/>
      <c r="R196" s="206"/>
      <c r="S196" s="11"/>
      <c r="X196" s="118"/>
      <c r="Y196" s="30"/>
      <c r="Z196" s="31"/>
      <c r="AA196" s="30"/>
      <c r="AB196" s="32"/>
      <c r="AC196" s="33"/>
      <c r="AD196" s="32"/>
    </row>
    <row r="197" spans="1:30" ht="23.1" customHeight="1">
      <c r="A197" s="394" t="s">
        <v>547</v>
      </c>
      <c r="B197" s="394"/>
      <c r="C197" s="394"/>
      <c r="D197" s="394"/>
      <c r="E197" s="394"/>
      <c r="F197" s="394"/>
      <c r="G197" s="394"/>
      <c r="H197" s="394"/>
      <c r="I197" s="394"/>
      <c r="J197" s="394"/>
      <c r="K197" s="394"/>
      <c r="L197" s="394"/>
      <c r="M197" s="394"/>
      <c r="N197" s="394"/>
      <c r="O197" s="394"/>
      <c r="P197" s="394"/>
      <c r="R197" s="206"/>
      <c r="S197" s="11"/>
      <c r="X197" s="118"/>
      <c r="Y197" s="30"/>
      <c r="Z197" s="31"/>
      <c r="AA197" s="30"/>
      <c r="AB197" s="32"/>
      <c r="AC197" s="33"/>
      <c r="AD197" s="32"/>
    </row>
    <row r="198" spans="1:30" ht="23.1" customHeight="1">
      <c r="A198" s="313" t="s">
        <v>551</v>
      </c>
      <c r="B198" s="305"/>
      <c r="C198" s="305"/>
      <c r="D198" s="305"/>
      <c r="E198" s="305"/>
      <c r="F198" s="305"/>
      <c r="G198" s="305"/>
      <c r="H198" s="305"/>
      <c r="I198" s="305"/>
      <c r="J198" s="305"/>
      <c r="K198" s="305"/>
      <c r="L198" s="305"/>
      <c r="M198" s="305"/>
      <c r="N198" s="305"/>
      <c r="O198" s="305"/>
      <c r="P198" s="305"/>
      <c r="R198" s="206"/>
      <c r="S198" s="11"/>
      <c r="X198" s="118"/>
      <c r="Y198" s="30"/>
      <c r="Z198" s="31"/>
      <c r="AA198" s="30"/>
      <c r="AB198" s="32"/>
      <c r="AC198" s="33"/>
      <c r="AD198" s="32"/>
    </row>
    <row r="199" spans="1:30" ht="12.95" customHeight="1" thickBot="1">
      <c r="A199" s="8"/>
      <c r="B199" s="8"/>
      <c r="C199" s="9"/>
      <c r="D199" s="9"/>
      <c r="E199" s="6"/>
      <c r="F199" s="10"/>
      <c r="G199" s="10"/>
      <c r="H199" s="10"/>
      <c r="I199" s="10"/>
      <c r="J199" s="10"/>
      <c r="K199" s="10"/>
      <c r="L199" s="6"/>
      <c r="M199" s="6"/>
      <c r="N199" s="6"/>
      <c r="O199" s="6"/>
      <c r="R199" s="206"/>
      <c r="S199" s="11"/>
      <c r="X199" s="118"/>
      <c r="Y199" s="30"/>
      <c r="Z199" s="31"/>
      <c r="AA199" s="30"/>
      <c r="AB199" s="32"/>
      <c r="AC199" s="33"/>
      <c r="AD199" s="32"/>
    </row>
    <row r="200" spans="1:30" ht="14.1" customHeight="1">
      <c r="A200" s="371" t="s">
        <v>0</v>
      </c>
      <c r="B200" s="359" t="s">
        <v>1</v>
      </c>
      <c r="C200" s="359" t="s">
        <v>2</v>
      </c>
      <c r="D200" s="359" t="s">
        <v>3</v>
      </c>
      <c r="E200" s="359" t="s">
        <v>4</v>
      </c>
      <c r="F200" s="377" t="s">
        <v>5</v>
      </c>
      <c r="G200" s="368" t="s">
        <v>486</v>
      </c>
      <c r="H200" s="364" t="s">
        <v>6</v>
      </c>
      <c r="I200" s="365"/>
      <c r="J200" s="364" t="s">
        <v>7</v>
      </c>
      <c r="K200" s="365"/>
      <c r="L200" s="435" t="s">
        <v>553</v>
      </c>
      <c r="M200" s="382"/>
      <c r="N200" s="359" t="s">
        <v>23</v>
      </c>
      <c r="O200" s="359" t="s">
        <v>24</v>
      </c>
      <c r="P200" s="371" t="s">
        <v>523</v>
      </c>
      <c r="R200" s="206"/>
      <c r="S200" s="11"/>
      <c r="X200" s="118"/>
      <c r="Y200" s="30"/>
      <c r="Z200" s="31"/>
      <c r="AA200" s="30"/>
      <c r="AB200" s="32"/>
      <c r="AC200" s="33"/>
      <c r="AD200" s="32"/>
    </row>
    <row r="201" spans="1:30" ht="14.1" customHeight="1">
      <c r="A201" s="372"/>
      <c r="B201" s="360"/>
      <c r="C201" s="360"/>
      <c r="D201" s="360"/>
      <c r="E201" s="360"/>
      <c r="F201" s="378"/>
      <c r="G201" s="369"/>
      <c r="H201" s="366"/>
      <c r="I201" s="367"/>
      <c r="J201" s="366"/>
      <c r="K201" s="367"/>
      <c r="L201" s="383"/>
      <c r="M201" s="384"/>
      <c r="N201" s="360"/>
      <c r="O201" s="360"/>
      <c r="P201" s="372"/>
      <c r="R201" s="206"/>
      <c r="S201" s="11"/>
      <c r="X201" s="118"/>
      <c r="Y201" s="30"/>
      <c r="Z201" s="31"/>
      <c r="AA201" s="30"/>
      <c r="AB201" s="32"/>
      <c r="AC201" s="33"/>
      <c r="AD201" s="32"/>
    </row>
    <row r="202" spans="1:30" ht="27" customHeight="1" thickBot="1">
      <c r="A202" s="395"/>
      <c r="B202" s="393"/>
      <c r="C202" s="393"/>
      <c r="D202" s="393"/>
      <c r="E202" s="393"/>
      <c r="F202" s="396"/>
      <c r="G202" s="370"/>
      <c r="H202" s="1" t="s">
        <v>8</v>
      </c>
      <c r="I202" s="2" t="s">
        <v>9</v>
      </c>
      <c r="J202" s="1" t="s">
        <v>8</v>
      </c>
      <c r="K202" s="2" t="s">
        <v>9</v>
      </c>
      <c r="L202" s="1" t="s">
        <v>8</v>
      </c>
      <c r="M202" s="13" t="s">
        <v>9</v>
      </c>
      <c r="N202" s="393"/>
      <c r="O202" s="393"/>
      <c r="P202" s="374"/>
      <c r="R202" s="206"/>
      <c r="S202" s="11"/>
      <c r="X202" s="118"/>
      <c r="Y202" s="30"/>
      <c r="Z202" s="31"/>
      <c r="AA202" s="30"/>
      <c r="AB202" s="32"/>
      <c r="AC202" s="33"/>
      <c r="AD202" s="32"/>
    </row>
    <row r="203" spans="1:30" ht="23.1" customHeight="1">
      <c r="A203" s="402">
        <v>187</v>
      </c>
      <c r="B203" s="402" t="s">
        <v>425</v>
      </c>
      <c r="C203" s="402" t="s">
        <v>428</v>
      </c>
      <c r="D203" s="403" t="s">
        <v>429</v>
      </c>
      <c r="E203" s="402" t="s">
        <v>16</v>
      </c>
      <c r="F203" s="73">
        <v>1</v>
      </c>
      <c r="G203" s="74">
        <v>29.06</v>
      </c>
      <c r="H203" s="75">
        <v>0.34</v>
      </c>
      <c r="I203" s="89">
        <v>1.39</v>
      </c>
      <c r="J203" s="77">
        <v>7.33</v>
      </c>
      <c r="K203" s="78">
        <v>21.46</v>
      </c>
      <c r="L203" s="121">
        <f t="shared" ref="L203:L204" si="51">AC203</f>
        <v>0.95582</v>
      </c>
      <c r="M203" s="123">
        <f t="shared" ref="M203:M204" si="52">AC203</f>
        <v>0.95582</v>
      </c>
      <c r="N203" s="402" t="s">
        <v>482</v>
      </c>
      <c r="O203" s="402" t="s">
        <v>487</v>
      </c>
      <c r="P203" s="404" t="s">
        <v>528</v>
      </c>
      <c r="R203" s="206"/>
      <c r="S203" s="11"/>
      <c r="T203" s="23"/>
      <c r="U203" s="26"/>
      <c r="V203" s="23"/>
      <c r="X203" s="118" t="s">
        <v>515</v>
      </c>
      <c r="Y203" s="30">
        <f t="shared" si="45"/>
        <v>28</v>
      </c>
      <c r="Z203" s="31">
        <f t="shared" si="46"/>
        <v>29.06</v>
      </c>
      <c r="AA203" s="30">
        <f t="shared" si="47"/>
        <v>30</v>
      </c>
      <c r="AB203" s="32">
        <f t="shared" si="48"/>
        <v>0.95899999999999996</v>
      </c>
      <c r="AC203" s="33">
        <f t="shared" si="49"/>
        <v>0.95582</v>
      </c>
      <c r="AD203" s="32">
        <f t="shared" si="50"/>
        <v>0.95299999999999996</v>
      </c>
    </row>
    <row r="204" spans="1:30" ht="23.1" customHeight="1">
      <c r="A204" s="402"/>
      <c r="B204" s="402"/>
      <c r="C204" s="402"/>
      <c r="D204" s="403"/>
      <c r="E204" s="402"/>
      <c r="F204" s="73">
        <v>2</v>
      </c>
      <c r="G204" s="74">
        <v>37.450000000000003</v>
      </c>
      <c r="H204" s="75">
        <v>0.36</v>
      </c>
      <c r="I204" s="89">
        <v>1.24</v>
      </c>
      <c r="J204" s="77">
        <v>8.27</v>
      </c>
      <c r="K204" s="78">
        <v>17.46</v>
      </c>
      <c r="L204" s="121">
        <f t="shared" si="51"/>
        <v>0.91702499999999998</v>
      </c>
      <c r="M204" s="123">
        <f t="shared" si="52"/>
        <v>0.91702499999999998</v>
      </c>
      <c r="N204" s="402"/>
      <c r="O204" s="402"/>
      <c r="P204" s="405"/>
      <c r="R204" s="206"/>
      <c r="S204" s="14">
        <v>1</v>
      </c>
      <c r="T204" s="23"/>
      <c r="U204" s="26"/>
      <c r="V204" s="23"/>
      <c r="X204" s="118" t="s">
        <v>515</v>
      </c>
      <c r="Y204" s="30">
        <f t="shared" si="45"/>
        <v>36</v>
      </c>
      <c r="Z204" s="31">
        <f t="shared" si="46"/>
        <v>37.450000000000003</v>
      </c>
      <c r="AA204" s="30">
        <f t="shared" si="47"/>
        <v>38</v>
      </c>
      <c r="AB204" s="32">
        <f t="shared" si="48"/>
        <v>0.92500000000000004</v>
      </c>
      <c r="AC204" s="33">
        <f t="shared" si="49"/>
        <v>0.91702499999999998</v>
      </c>
      <c r="AD204" s="32">
        <f t="shared" si="50"/>
        <v>0.91400000000000003</v>
      </c>
    </row>
    <row r="205" spans="1:30" ht="23.1" customHeight="1">
      <c r="A205" s="402"/>
      <c r="B205" s="402"/>
      <c r="C205" s="402"/>
      <c r="D205" s="403"/>
      <c r="E205" s="402"/>
      <c r="F205" s="73">
        <v>3</v>
      </c>
      <c r="G205" s="74">
        <v>28.86</v>
      </c>
      <c r="H205" s="75">
        <v>0.36</v>
      </c>
      <c r="I205" s="89">
        <v>1.39</v>
      </c>
      <c r="J205" s="77">
        <v>7.33</v>
      </c>
      <c r="K205" s="78">
        <v>21.46</v>
      </c>
      <c r="L205" s="121">
        <f t="shared" ref="L205" si="53">AC205</f>
        <v>0.95641999999999994</v>
      </c>
      <c r="M205" s="123">
        <f t="shared" ref="M205" si="54">AC205</f>
        <v>0.95641999999999994</v>
      </c>
      <c r="N205" s="402"/>
      <c r="O205" s="402"/>
      <c r="P205" s="406"/>
      <c r="R205" s="206"/>
      <c r="S205" s="11"/>
      <c r="T205" s="23"/>
      <c r="U205" s="26"/>
      <c r="V205" s="23"/>
      <c r="X205" s="118" t="s">
        <v>515</v>
      </c>
      <c r="Y205" s="30">
        <f t="shared" si="45"/>
        <v>28</v>
      </c>
      <c r="Z205" s="31">
        <f t="shared" si="46"/>
        <v>28.86</v>
      </c>
      <c r="AA205" s="30">
        <f t="shared" si="47"/>
        <v>30</v>
      </c>
      <c r="AB205" s="32">
        <f t="shared" si="48"/>
        <v>0.95899999999999996</v>
      </c>
      <c r="AC205" s="33">
        <f t="shared" si="49"/>
        <v>0.95641999999999994</v>
      </c>
      <c r="AD205" s="32">
        <f t="shared" si="50"/>
        <v>0.95299999999999996</v>
      </c>
    </row>
    <row r="206" spans="1:30" ht="23.1" customHeight="1" thickBot="1">
      <c r="A206" s="172">
        <v>186</v>
      </c>
      <c r="B206" s="172" t="s">
        <v>425</v>
      </c>
      <c r="C206" s="172" t="s">
        <v>426</v>
      </c>
      <c r="D206" s="173" t="s">
        <v>427</v>
      </c>
      <c r="E206" s="172" t="s">
        <v>12</v>
      </c>
      <c r="F206" s="172">
        <v>1</v>
      </c>
      <c r="G206" s="37">
        <v>18.28</v>
      </c>
      <c r="H206" s="21">
        <v>1.69</v>
      </c>
      <c r="I206" s="12">
        <v>0.9</v>
      </c>
      <c r="J206" s="18">
        <v>39.96</v>
      </c>
      <c r="K206" s="19">
        <v>18.170000000000002</v>
      </c>
      <c r="L206" s="217">
        <f t="shared" si="29"/>
        <v>0.99070000000000003</v>
      </c>
      <c r="M206" s="218">
        <f t="shared" si="30"/>
        <v>0.99070000000000003</v>
      </c>
      <c r="N206" s="171" t="s">
        <v>482</v>
      </c>
      <c r="O206" s="171" t="s">
        <v>487</v>
      </c>
      <c r="P206" s="187" t="s">
        <v>528</v>
      </c>
      <c r="R206" s="206"/>
      <c r="S206" s="14">
        <v>1</v>
      </c>
      <c r="T206" s="24">
        <f>SUM(S206:S207)</f>
        <v>1</v>
      </c>
      <c r="U206" s="25" t="s">
        <v>482</v>
      </c>
      <c r="V206" s="208"/>
      <c r="X206" s="118" t="s">
        <v>515</v>
      </c>
      <c r="Y206" s="30">
        <f t="shared" si="31"/>
        <v>18</v>
      </c>
      <c r="Z206" s="31">
        <f t="shared" si="32"/>
        <v>18.28</v>
      </c>
      <c r="AA206" s="30">
        <f t="shared" si="33"/>
        <v>20</v>
      </c>
      <c r="AB206" s="32">
        <f t="shared" si="34"/>
        <v>0.99</v>
      </c>
      <c r="AC206" s="33">
        <f t="shared" si="35"/>
        <v>0.99070000000000003</v>
      </c>
      <c r="AD206" s="32">
        <f>LOOKUP(AA206,$AF$3:$BB$3,$AF$5:$BB$5)</f>
        <v>0.995</v>
      </c>
    </row>
    <row r="207" spans="1:30" ht="23.1" customHeight="1" thickBo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R207" s="239"/>
      <c r="S207" s="240"/>
      <c r="X207" s="118" t="s">
        <v>515</v>
      </c>
      <c r="Y207" s="30">
        <f t="shared" si="31"/>
        <v>28</v>
      </c>
      <c r="Z207" s="31">
        <f>G205</f>
        <v>28.86</v>
      </c>
      <c r="AA207" s="30">
        <f t="shared" si="33"/>
        <v>30</v>
      </c>
      <c r="AB207" s="32">
        <f t="shared" si="34"/>
        <v>0.95899999999999996</v>
      </c>
      <c r="AC207" s="33">
        <f t="shared" si="35"/>
        <v>0.95641999999999994</v>
      </c>
      <c r="AD207" s="32">
        <f>LOOKUP(AA207,$AF$3:$BB$3,$AF$5:$BB$5)</f>
        <v>0.95299999999999996</v>
      </c>
    </row>
    <row r="208" spans="1:30" ht="23.1" customHeight="1">
      <c r="A208" s="100"/>
      <c r="B208" s="101"/>
      <c r="C208" s="101"/>
      <c r="D208" s="101"/>
      <c r="E208" s="101"/>
      <c r="F208" s="95"/>
      <c r="G208" s="96"/>
      <c r="H208" s="97"/>
      <c r="I208" s="95"/>
      <c r="J208" s="98"/>
      <c r="K208" s="98"/>
      <c r="L208" s="99"/>
      <c r="M208" s="99"/>
      <c r="N208" s="101"/>
      <c r="O208" s="101"/>
      <c r="P208" s="101"/>
      <c r="R208" s="16"/>
      <c r="S208" s="190">
        <f>SUM(S9:S207)</f>
        <v>34</v>
      </c>
      <c r="T208" s="16"/>
      <c r="U208" s="16"/>
      <c r="V208" s="16"/>
    </row>
    <row r="209" spans="1:22" ht="23.1" customHeight="1">
      <c r="A209" s="100"/>
      <c r="B209" s="101"/>
      <c r="C209" s="101"/>
      <c r="D209" s="101"/>
      <c r="E209" s="101"/>
      <c r="F209" s="95"/>
      <c r="G209" s="96"/>
      <c r="H209" s="97"/>
      <c r="I209" s="95"/>
      <c r="J209" s="98"/>
      <c r="K209" s="98"/>
      <c r="L209" s="99"/>
      <c r="M209" s="99"/>
      <c r="N209" s="101"/>
      <c r="O209" s="101"/>
      <c r="P209" s="101"/>
      <c r="R209" s="16"/>
      <c r="S209" s="16"/>
      <c r="T209" s="16"/>
      <c r="U209" s="16"/>
      <c r="V209" s="16"/>
    </row>
    <row r="210" spans="1:22" ht="23.1" customHeight="1">
      <c r="A210" s="95"/>
      <c r="B210" s="95"/>
      <c r="C210" s="102"/>
      <c r="D210" s="102"/>
      <c r="E210" s="101"/>
      <c r="F210" s="101"/>
      <c r="G210" s="103"/>
      <c r="H210" s="101"/>
      <c r="I210" s="101"/>
      <c r="J210" s="103"/>
      <c r="K210" s="103"/>
      <c r="L210" s="101"/>
      <c r="M210" s="101"/>
      <c r="N210" s="101"/>
      <c r="O210" s="101"/>
      <c r="P210" s="104"/>
      <c r="R210" s="16"/>
      <c r="S210" s="16"/>
      <c r="T210" s="16"/>
      <c r="U210" s="16"/>
      <c r="V210" s="16"/>
    </row>
    <row r="211" spans="1:22" ht="23.1" customHeight="1">
      <c r="A211" s="95"/>
      <c r="B211" s="95"/>
      <c r="C211" s="102"/>
      <c r="D211" s="102"/>
      <c r="E211" s="101"/>
      <c r="F211" s="101"/>
      <c r="G211" s="103"/>
      <c r="H211" s="101"/>
      <c r="I211" s="101"/>
      <c r="J211" s="103"/>
      <c r="K211" s="103"/>
      <c r="L211" s="101"/>
      <c r="M211" s="101"/>
      <c r="N211" s="101"/>
      <c r="O211" s="101"/>
      <c r="P211" s="104"/>
      <c r="R211" s="20"/>
      <c r="S211" s="20"/>
      <c r="T211" s="20"/>
      <c r="U211" s="20"/>
      <c r="V211" s="40"/>
    </row>
    <row r="212" spans="1:22" ht="23.1" customHeight="1">
      <c r="A212" s="105"/>
      <c r="B212" s="95"/>
      <c r="C212" s="102"/>
      <c r="D212" s="102"/>
      <c r="E212" s="101"/>
      <c r="F212" s="101"/>
      <c r="G212" s="103"/>
      <c r="H212" s="101"/>
      <c r="I212" s="101"/>
      <c r="J212" s="103"/>
      <c r="K212" s="103"/>
      <c r="L212" s="101"/>
      <c r="M212" s="101"/>
      <c r="N212" s="101"/>
      <c r="O212" s="101"/>
      <c r="P212" s="104"/>
    </row>
    <row r="213" spans="1:22">
      <c r="R213" s="16"/>
      <c r="S213" s="16"/>
      <c r="T213" s="16"/>
      <c r="U213" s="16"/>
      <c r="V213" s="16"/>
    </row>
    <row r="214" spans="1:22">
      <c r="R214" s="16"/>
      <c r="S214" s="16"/>
      <c r="T214" s="16"/>
      <c r="U214" s="16"/>
      <c r="V214" s="16"/>
    </row>
    <row r="215" spans="1:22">
      <c r="R215" s="16"/>
      <c r="S215" s="16"/>
      <c r="T215" s="16"/>
      <c r="U215" s="16"/>
      <c r="V215" s="16"/>
    </row>
    <row r="216" spans="1:22">
      <c r="R216" s="16"/>
      <c r="S216" s="16"/>
      <c r="T216" s="16"/>
      <c r="U216" s="16"/>
      <c r="V216" s="16"/>
    </row>
    <row r="217" spans="1:22">
      <c r="R217" s="16"/>
      <c r="S217" s="16"/>
      <c r="T217" s="16"/>
      <c r="U217" s="16"/>
      <c r="V217" s="16"/>
    </row>
    <row r="218" spans="1:22">
      <c r="R218" s="16"/>
      <c r="S218" s="16"/>
      <c r="T218" s="16"/>
      <c r="U218" s="16"/>
      <c r="V218" s="16"/>
    </row>
    <row r="219" spans="1:22">
      <c r="R219" s="16"/>
      <c r="S219" s="16"/>
      <c r="T219" s="16"/>
      <c r="U219" s="16"/>
      <c r="V219" s="16"/>
    </row>
    <row r="220" spans="1:22">
      <c r="R220" s="16"/>
      <c r="S220" s="16"/>
      <c r="T220" s="16"/>
      <c r="U220" s="16"/>
      <c r="V220" s="16"/>
    </row>
    <row r="221" spans="1:22">
      <c r="R221" s="16"/>
      <c r="S221" s="16"/>
      <c r="T221" s="16"/>
      <c r="U221" s="16"/>
      <c r="V221" s="16"/>
    </row>
    <row r="222" spans="1:22">
      <c r="R222" s="16"/>
      <c r="S222" s="16"/>
      <c r="T222" s="16"/>
      <c r="U222" s="16"/>
      <c r="V222" s="16"/>
    </row>
    <row r="223" spans="1:22">
      <c r="R223" s="16"/>
      <c r="S223" s="16"/>
      <c r="T223" s="16"/>
      <c r="U223" s="16"/>
      <c r="V223" s="16"/>
    </row>
    <row r="224" spans="1:22">
      <c r="R224" s="16"/>
      <c r="S224" s="16"/>
      <c r="T224" s="16"/>
      <c r="U224" s="16"/>
      <c r="V224" s="16"/>
    </row>
    <row r="225" spans="18:22">
      <c r="R225" s="16"/>
      <c r="S225" s="16"/>
      <c r="T225" s="16"/>
      <c r="U225" s="16"/>
      <c r="V225" s="16"/>
    </row>
    <row r="226" spans="18:22">
      <c r="R226" s="16"/>
      <c r="S226" s="16"/>
      <c r="T226" s="16"/>
      <c r="U226" s="16"/>
      <c r="V226" s="16"/>
    </row>
    <row r="227" spans="18:22">
      <c r="R227" s="16"/>
      <c r="S227" s="16"/>
      <c r="T227" s="16"/>
      <c r="U227" s="16"/>
      <c r="V227" s="16"/>
    </row>
    <row r="228" spans="18:22">
      <c r="R228" s="16"/>
      <c r="S228" s="16"/>
      <c r="T228" s="16"/>
      <c r="U228" s="16"/>
      <c r="V228" s="16"/>
    </row>
    <row r="229" spans="18:22">
      <c r="R229" s="16"/>
      <c r="S229" s="16"/>
      <c r="T229" s="16"/>
      <c r="U229" s="16"/>
      <c r="V229" s="16"/>
    </row>
    <row r="230" spans="18:22">
      <c r="R230" s="16"/>
      <c r="S230" s="16"/>
      <c r="T230" s="16"/>
      <c r="U230" s="16"/>
      <c r="V230" s="16"/>
    </row>
    <row r="231" spans="18:22">
      <c r="R231" s="16"/>
      <c r="S231" s="16"/>
      <c r="T231" s="16"/>
      <c r="U231" s="16"/>
      <c r="V231" s="16"/>
    </row>
    <row r="232" spans="18:22">
      <c r="R232" s="16"/>
      <c r="S232" s="16"/>
      <c r="T232" s="16"/>
      <c r="U232" s="16"/>
      <c r="V232" s="16"/>
    </row>
    <row r="233" spans="18:22">
      <c r="R233" s="16"/>
      <c r="S233" s="16"/>
      <c r="T233" s="16"/>
      <c r="U233" s="16"/>
      <c r="V233" s="16"/>
    </row>
    <row r="234" spans="18:22">
      <c r="R234" s="16"/>
      <c r="S234" s="16"/>
      <c r="T234" s="16"/>
      <c r="U234" s="16"/>
      <c r="V234" s="16"/>
    </row>
    <row r="235" spans="18:22">
      <c r="R235" s="16"/>
      <c r="S235" s="16"/>
      <c r="T235" s="16"/>
      <c r="U235" s="16"/>
      <c r="V235" s="16"/>
    </row>
    <row r="236" spans="18:22">
      <c r="R236" s="16"/>
      <c r="S236" s="16"/>
      <c r="T236" s="16"/>
      <c r="U236" s="16"/>
      <c r="V236" s="16"/>
    </row>
    <row r="237" spans="18:22">
      <c r="R237" s="16"/>
      <c r="S237" s="16"/>
      <c r="T237" s="16"/>
      <c r="U237" s="16"/>
      <c r="V237" s="16"/>
    </row>
    <row r="238" spans="18:22">
      <c r="R238" s="16"/>
      <c r="S238" s="16"/>
      <c r="T238" s="16"/>
      <c r="U238" s="16"/>
      <c r="V238" s="16"/>
    </row>
    <row r="239" spans="18:22">
      <c r="R239" s="16"/>
      <c r="S239" s="16"/>
      <c r="T239" s="16"/>
      <c r="U239" s="16"/>
      <c r="V239" s="16"/>
    </row>
    <row r="240" spans="18:22">
      <c r="R240" s="16"/>
      <c r="S240" s="16"/>
      <c r="T240" s="16"/>
      <c r="U240" s="16"/>
      <c r="V240" s="16"/>
    </row>
    <row r="241" spans="18:22">
      <c r="R241" s="16"/>
      <c r="S241" s="16"/>
      <c r="T241" s="16"/>
      <c r="U241" s="16"/>
      <c r="V241" s="16"/>
    </row>
    <row r="242" spans="18:22">
      <c r="R242" s="16"/>
      <c r="S242" s="16"/>
      <c r="T242" s="16"/>
      <c r="U242" s="16"/>
      <c r="V242" s="16"/>
    </row>
    <row r="243" spans="18:22">
      <c r="R243" s="16"/>
      <c r="S243" s="16"/>
      <c r="T243" s="16"/>
      <c r="U243" s="16"/>
      <c r="V243" s="16"/>
    </row>
    <row r="244" spans="18:22">
      <c r="R244" s="16"/>
      <c r="S244" s="16"/>
      <c r="T244" s="16"/>
      <c r="U244" s="16"/>
      <c r="V244" s="16"/>
    </row>
    <row r="245" spans="18:22">
      <c r="R245" s="16"/>
      <c r="S245" s="16"/>
      <c r="T245" s="16"/>
      <c r="U245" s="16"/>
      <c r="V245" s="16"/>
    </row>
    <row r="246" spans="18:22">
      <c r="R246" s="16"/>
      <c r="S246" s="16"/>
      <c r="T246" s="16"/>
      <c r="U246" s="16"/>
      <c r="V246" s="16"/>
    </row>
    <row r="247" spans="18:22">
      <c r="R247" s="16"/>
      <c r="S247" s="16"/>
      <c r="T247" s="16"/>
      <c r="U247" s="16"/>
      <c r="V247" s="16"/>
    </row>
    <row r="248" spans="18:22">
      <c r="R248" s="16"/>
      <c r="S248" s="16"/>
      <c r="T248" s="16"/>
      <c r="U248" s="16"/>
      <c r="V248" s="16"/>
    </row>
    <row r="249" spans="18:22">
      <c r="R249" s="16"/>
      <c r="S249" s="16"/>
      <c r="T249" s="16"/>
      <c r="U249" s="16"/>
      <c r="V249" s="16"/>
    </row>
    <row r="250" spans="18:22">
      <c r="R250" s="16"/>
      <c r="S250" s="16"/>
      <c r="T250" s="16"/>
      <c r="U250" s="16"/>
      <c r="V250" s="16"/>
    </row>
    <row r="251" spans="18:22">
      <c r="R251" s="16"/>
      <c r="S251" s="16"/>
      <c r="T251" s="16"/>
      <c r="U251" s="16"/>
      <c r="V251" s="16"/>
    </row>
    <row r="252" spans="18:22">
      <c r="R252" s="16"/>
      <c r="S252" s="16"/>
      <c r="T252" s="16"/>
      <c r="U252" s="16"/>
      <c r="V252" s="16"/>
    </row>
    <row r="253" spans="18:22">
      <c r="R253" s="16"/>
      <c r="S253" s="16"/>
      <c r="T253" s="16"/>
      <c r="U253" s="16"/>
      <c r="V253" s="16"/>
    </row>
    <row r="254" spans="18:22">
      <c r="R254" s="16"/>
      <c r="S254" s="16"/>
      <c r="T254" s="16"/>
      <c r="U254" s="16"/>
      <c r="V254" s="16"/>
    </row>
    <row r="255" spans="18:22">
      <c r="R255" s="16"/>
      <c r="S255" s="16"/>
      <c r="T255" s="16"/>
      <c r="U255" s="16"/>
      <c r="V255" s="16"/>
    </row>
    <row r="256" spans="18:22">
      <c r="R256" s="16"/>
      <c r="S256" s="16"/>
      <c r="T256" s="16"/>
      <c r="U256" s="16"/>
      <c r="V256" s="16"/>
    </row>
    <row r="257" spans="18:22">
      <c r="R257" s="16"/>
      <c r="S257" s="16"/>
      <c r="T257" s="16"/>
      <c r="U257" s="16"/>
      <c r="V257" s="16"/>
    </row>
    <row r="258" spans="18:22">
      <c r="R258" s="16"/>
      <c r="S258" s="16"/>
      <c r="T258" s="16"/>
      <c r="U258" s="16"/>
      <c r="V258" s="16"/>
    </row>
    <row r="259" spans="18:22">
      <c r="R259" s="16"/>
      <c r="S259" s="16"/>
      <c r="T259" s="16"/>
      <c r="U259" s="16"/>
      <c r="V259" s="16"/>
    </row>
    <row r="260" spans="18:22">
      <c r="R260" s="16"/>
      <c r="S260" s="16"/>
      <c r="T260" s="16"/>
      <c r="U260" s="16"/>
      <c r="V260" s="16"/>
    </row>
    <row r="261" spans="18:22">
      <c r="R261" s="16"/>
      <c r="S261" s="16"/>
      <c r="T261" s="16"/>
      <c r="U261" s="16"/>
      <c r="V261" s="16"/>
    </row>
    <row r="262" spans="18:22">
      <c r="R262" s="16"/>
      <c r="S262" s="16"/>
      <c r="T262" s="16"/>
      <c r="U262" s="16"/>
      <c r="V262" s="16"/>
    </row>
    <row r="263" spans="18:22">
      <c r="R263" s="16"/>
      <c r="S263" s="16"/>
      <c r="T263" s="16"/>
      <c r="U263" s="16"/>
      <c r="V263" s="16"/>
    </row>
    <row r="264" spans="18:22">
      <c r="R264" s="16"/>
      <c r="S264" s="16"/>
      <c r="T264" s="16"/>
      <c r="U264" s="16"/>
      <c r="V264" s="16"/>
    </row>
    <row r="265" spans="18:22">
      <c r="R265" s="16"/>
      <c r="S265" s="16"/>
      <c r="T265" s="16"/>
      <c r="U265" s="16"/>
      <c r="V265" s="16"/>
    </row>
    <row r="266" spans="18:22">
      <c r="R266" s="16"/>
      <c r="S266" s="16"/>
      <c r="T266" s="16"/>
      <c r="U266" s="16"/>
      <c r="V266" s="16"/>
    </row>
    <row r="267" spans="18:22">
      <c r="R267" s="16"/>
      <c r="S267" s="16"/>
      <c r="T267" s="16"/>
      <c r="U267" s="16"/>
      <c r="V267" s="16"/>
    </row>
    <row r="268" spans="18:22">
      <c r="R268" s="16"/>
      <c r="S268" s="16"/>
      <c r="T268" s="16"/>
      <c r="U268" s="16"/>
      <c r="V268" s="16"/>
    </row>
    <row r="269" spans="18:22">
      <c r="R269" s="16"/>
      <c r="S269" s="16"/>
      <c r="T269" s="16"/>
      <c r="U269" s="16"/>
      <c r="V269" s="16"/>
    </row>
    <row r="270" spans="18:22">
      <c r="R270" s="16"/>
      <c r="S270" s="16"/>
      <c r="T270" s="16"/>
      <c r="U270" s="16"/>
      <c r="V270" s="16"/>
    </row>
    <row r="271" spans="18:22">
      <c r="R271" s="16"/>
      <c r="S271" s="16"/>
      <c r="T271" s="16"/>
      <c r="U271" s="16"/>
      <c r="V271" s="16"/>
    </row>
    <row r="272" spans="18:22">
      <c r="R272" s="16"/>
      <c r="S272" s="16"/>
      <c r="T272" s="16"/>
      <c r="U272" s="16"/>
      <c r="V272" s="16"/>
    </row>
    <row r="273" spans="18:22">
      <c r="R273" s="16"/>
      <c r="S273" s="16"/>
      <c r="T273" s="16"/>
      <c r="U273" s="16"/>
      <c r="V273" s="16"/>
    </row>
    <row r="274" spans="18:22">
      <c r="R274" s="16"/>
      <c r="S274" s="16"/>
      <c r="T274" s="16"/>
      <c r="U274" s="16"/>
      <c r="V274" s="16"/>
    </row>
    <row r="275" spans="18:22">
      <c r="R275" s="16"/>
      <c r="S275" s="16"/>
      <c r="T275" s="16"/>
      <c r="U275" s="16"/>
      <c r="V275" s="16"/>
    </row>
    <row r="276" spans="18:22">
      <c r="R276" s="16"/>
      <c r="S276" s="16"/>
      <c r="T276" s="16"/>
      <c r="U276" s="16"/>
      <c r="V276" s="16"/>
    </row>
    <row r="277" spans="18:22">
      <c r="R277" s="16"/>
      <c r="S277" s="16"/>
      <c r="T277" s="16"/>
      <c r="U277" s="16"/>
      <c r="V277" s="16"/>
    </row>
    <row r="278" spans="18:22">
      <c r="R278" s="16"/>
      <c r="S278" s="16"/>
      <c r="T278" s="16"/>
      <c r="U278" s="16"/>
      <c r="V278" s="16"/>
    </row>
    <row r="279" spans="18:22">
      <c r="R279" s="16"/>
      <c r="S279" s="16"/>
      <c r="T279" s="16"/>
      <c r="U279" s="16"/>
      <c r="V279" s="16"/>
    </row>
    <row r="280" spans="18:22">
      <c r="R280" s="16"/>
      <c r="S280" s="16"/>
      <c r="T280" s="16"/>
      <c r="U280" s="16"/>
      <c r="V280" s="16"/>
    </row>
    <row r="281" spans="18:22">
      <c r="R281" s="16"/>
      <c r="S281" s="16"/>
      <c r="T281" s="16"/>
      <c r="U281" s="16"/>
      <c r="V281" s="16"/>
    </row>
    <row r="282" spans="18:22">
      <c r="R282" s="16"/>
      <c r="S282" s="16"/>
      <c r="T282" s="16"/>
      <c r="U282" s="16"/>
      <c r="V282" s="16"/>
    </row>
    <row r="283" spans="18:22">
      <c r="R283" s="16"/>
      <c r="S283" s="16"/>
      <c r="T283" s="16"/>
      <c r="U283" s="16"/>
      <c r="V283" s="16"/>
    </row>
    <row r="284" spans="18:22">
      <c r="R284" s="16"/>
      <c r="S284" s="16"/>
      <c r="T284" s="16"/>
      <c r="U284" s="16"/>
      <c r="V284" s="16"/>
    </row>
    <row r="285" spans="18:22">
      <c r="R285" s="16"/>
      <c r="S285" s="16"/>
      <c r="T285" s="16"/>
      <c r="U285" s="16"/>
      <c r="V285" s="16"/>
    </row>
    <row r="286" spans="18:22">
      <c r="R286" s="16"/>
      <c r="S286" s="16"/>
      <c r="T286" s="16"/>
      <c r="U286" s="16"/>
      <c r="V286" s="16"/>
    </row>
    <row r="287" spans="18:22">
      <c r="R287" s="16"/>
      <c r="S287" s="16"/>
      <c r="T287" s="16"/>
      <c r="U287" s="16"/>
      <c r="V287" s="16"/>
    </row>
    <row r="288" spans="18:22">
      <c r="R288" s="16"/>
      <c r="S288" s="16"/>
      <c r="T288" s="16"/>
      <c r="U288" s="16"/>
      <c r="V288" s="16"/>
    </row>
    <row r="289" spans="18:22">
      <c r="R289" s="16"/>
      <c r="S289" s="16"/>
      <c r="T289" s="16"/>
      <c r="U289" s="16"/>
      <c r="V289" s="16"/>
    </row>
    <row r="290" spans="18:22">
      <c r="R290" s="16"/>
      <c r="S290" s="16"/>
      <c r="T290" s="16"/>
      <c r="U290" s="16"/>
      <c r="V290" s="16"/>
    </row>
    <row r="291" spans="18:22">
      <c r="R291" s="16"/>
      <c r="S291" s="16"/>
      <c r="T291" s="16"/>
      <c r="U291" s="16"/>
      <c r="V291" s="16"/>
    </row>
    <row r="292" spans="18:22">
      <c r="R292" s="16"/>
      <c r="S292" s="16"/>
      <c r="T292" s="16"/>
      <c r="U292" s="16"/>
      <c r="V292" s="16"/>
    </row>
    <row r="293" spans="18:22">
      <c r="R293" s="16"/>
      <c r="S293" s="16"/>
      <c r="T293" s="16"/>
      <c r="U293" s="16"/>
      <c r="V293" s="16"/>
    </row>
    <row r="294" spans="18:22">
      <c r="R294" s="16"/>
      <c r="S294" s="16"/>
      <c r="T294" s="16"/>
      <c r="U294" s="16"/>
      <c r="V294" s="16"/>
    </row>
    <row r="295" spans="18:22">
      <c r="R295" s="16"/>
      <c r="S295" s="16"/>
      <c r="T295" s="16"/>
      <c r="U295" s="16"/>
      <c r="V295" s="16"/>
    </row>
    <row r="296" spans="18:22">
      <c r="R296" s="16"/>
      <c r="S296" s="16"/>
      <c r="T296" s="16"/>
      <c r="U296" s="16"/>
      <c r="V296" s="16"/>
    </row>
    <row r="297" spans="18:22">
      <c r="R297" s="16"/>
      <c r="S297" s="16"/>
      <c r="T297" s="16"/>
      <c r="U297" s="16"/>
      <c r="V297" s="16"/>
    </row>
    <row r="298" spans="18:22">
      <c r="R298" s="16"/>
      <c r="S298" s="16"/>
      <c r="T298" s="16"/>
      <c r="U298" s="16"/>
      <c r="V298" s="16"/>
    </row>
    <row r="299" spans="18:22">
      <c r="R299" s="16"/>
      <c r="S299" s="16"/>
      <c r="T299" s="16"/>
      <c r="U299" s="16"/>
      <c r="V299" s="16"/>
    </row>
    <row r="300" spans="18:22">
      <c r="R300" s="16"/>
      <c r="S300" s="16"/>
      <c r="T300" s="16"/>
      <c r="U300" s="16"/>
      <c r="V300" s="16"/>
    </row>
    <row r="301" spans="18:22">
      <c r="R301" s="16"/>
      <c r="S301" s="16"/>
      <c r="T301" s="16"/>
      <c r="U301" s="16"/>
      <c r="V301" s="16"/>
    </row>
    <row r="302" spans="18:22">
      <c r="R302" s="16"/>
      <c r="S302" s="16"/>
      <c r="T302" s="16"/>
      <c r="U302" s="16"/>
      <c r="V302" s="16"/>
    </row>
    <row r="303" spans="18:22">
      <c r="R303" s="16"/>
      <c r="S303" s="16"/>
      <c r="T303" s="16"/>
      <c r="U303" s="16"/>
      <c r="V303" s="16"/>
    </row>
    <row r="304" spans="18:22">
      <c r="R304" s="16"/>
      <c r="S304" s="16"/>
      <c r="T304" s="16"/>
      <c r="U304" s="16"/>
      <c r="V304" s="16"/>
    </row>
    <row r="305" spans="18:22">
      <c r="R305" s="16"/>
      <c r="S305" s="16"/>
      <c r="T305" s="16"/>
      <c r="U305" s="16"/>
      <c r="V305" s="16"/>
    </row>
    <row r="306" spans="18:22">
      <c r="R306" s="16"/>
      <c r="S306" s="16"/>
      <c r="T306" s="16"/>
      <c r="U306" s="16"/>
      <c r="V306" s="16"/>
    </row>
    <row r="307" spans="18:22">
      <c r="R307" s="16"/>
      <c r="S307" s="16"/>
      <c r="T307" s="16"/>
      <c r="U307" s="16"/>
      <c r="V307" s="16"/>
    </row>
    <row r="308" spans="18:22">
      <c r="R308" s="16"/>
      <c r="S308" s="16"/>
      <c r="T308" s="16"/>
      <c r="U308" s="16"/>
      <c r="V308" s="16"/>
    </row>
    <row r="309" spans="18:22">
      <c r="R309" s="16"/>
      <c r="S309" s="16"/>
      <c r="T309" s="16"/>
      <c r="U309" s="16"/>
      <c r="V309" s="16"/>
    </row>
    <row r="310" spans="18:22">
      <c r="R310" s="16"/>
      <c r="S310" s="16"/>
      <c r="T310" s="16"/>
      <c r="U310" s="16"/>
      <c r="V310" s="16"/>
    </row>
    <row r="311" spans="18:22">
      <c r="R311" s="16"/>
      <c r="S311" s="16"/>
      <c r="T311" s="16"/>
      <c r="U311" s="16"/>
      <c r="V311" s="16"/>
    </row>
    <row r="312" spans="18:22">
      <c r="R312" s="16"/>
      <c r="S312" s="16"/>
      <c r="T312" s="16"/>
      <c r="U312" s="16"/>
      <c r="V312" s="16"/>
    </row>
    <row r="313" spans="18:22">
      <c r="R313" s="16"/>
      <c r="S313" s="16"/>
      <c r="T313" s="16"/>
      <c r="U313" s="16"/>
      <c r="V313" s="16"/>
    </row>
    <row r="314" spans="18:22">
      <c r="R314" s="16"/>
      <c r="S314" s="16"/>
      <c r="T314" s="16"/>
      <c r="U314" s="16"/>
      <c r="V314" s="16"/>
    </row>
    <row r="315" spans="18:22">
      <c r="R315" s="16"/>
      <c r="S315" s="16"/>
      <c r="T315" s="16"/>
      <c r="U315" s="16"/>
      <c r="V315" s="16"/>
    </row>
    <row r="316" spans="18:22">
      <c r="R316" s="16"/>
      <c r="S316" s="16"/>
      <c r="T316" s="16"/>
      <c r="U316" s="16"/>
      <c r="V316" s="16"/>
    </row>
    <row r="317" spans="18:22">
      <c r="R317" s="16"/>
      <c r="S317" s="16"/>
      <c r="T317" s="16"/>
      <c r="U317" s="16"/>
      <c r="V317" s="16"/>
    </row>
    <row r="318" spans="18:22">
      <c r="R318" s="16"/>
      <c r="S318" s="16"/>
      <c r="T318" s="16"/>
      <c r="U318" s="16"/>
      <c r="V318" s="16"/>
    </row>
    <row r="319" spans="18:22">
      <c r="R319" s="16"/>
      <c r="S319" s="16"/>
      <c r="T319" s="16"/>
      <c r="U319" s="16"/>
      <c r="V319" s="16"/>
    </row>
    <row r="320" spans="18:22">
      <c r="R320" s="16"/>
      <c r="S320" s="16"/>
      <c r="T320" s="16"/>
      <c r="U320" s="16"/>
      <c r="V320" s="16"/>
    </row>
    <row r="321" spans="18:22">
      <c r="R321" s="16"/>
      <c r="S321" s="16"/>
      <c r="T321" s="16"/>
      <c r="U321" s="16"/>
      <c r="V321" s="16"/>
    </row>
    <row r="322" spans="18:22">
      <c r="R322" s="16"/>
      <c r="S322" s="16"/>
      <c r="T322" s="16"/>
      <c r="U322" s="16"/>
      <c r="V322" s="16"/>
    </row>
    <row r="323" spans="18:22">
      <c r="R323" s="16"/>
      <c r="S323" s="16"/>
      <c r="T323" s="16"/>
      <c r="U323" s="16"/>
      <c r="V323" s="16"/>
    </row>
    <row r="324" spans="18:22">
      <c r="R324" s="16"/>
      <c r="S324" s="16"/>
      <c r="T324" s="16"/>
      <c r="U324" s="16"/>
      <c r="V324" s="16"/>
    </row>
    <row r="325" spans="18:22">
      <c r="R325" s="16"/>
      <c r="S325" s="16"/>
      <c r="T325" s="16"/>
      <c r="U325" s="16"/>
      <c r="V325" s="16"/>
    </row>
    <row r="326" spans="18:22">
      <c r="R326" s="16"/>
      <c r="S326" s="16"/>
      <c r="T326" s="16"/>
      <c r="U326" s="16"/>
      <c r="V326" s="16"/>
    </row>
    <row r="327" spans="18:22">
      <c r="R327" s="16"/>
      <c r="S327" s="16"/>
      <c r="T327" s="16"/>
      <c r="U327" s="16"/>
      <c r="V327" s="16"/>
    </row>
    <row r="328" spans="18:22">
      <c r="R328" s="16"/>
      <c r="S328" s="16"/>
      <c r="T328" s="16"/>
      <c r="U328" s="16"/>
      <c r="V328" s="16"/>
    </row>
    <row r="329" spans="18:22">
      <c r="R329" s="16"/>
      <c r="S329" s="16"/>
      <c r="T329" s="16"/>
      <c r="U329" s="16"/>
      <c r="V329" s="16"/>
    </row>
    <row r="330" spans="18:22">
      <c r="R330" s="16"/>
      <c r="S330" s="16"/>
      <c r="T330" s="16"/>
      <c r="U330" s="16"/>
      <c r="V330" s="16"/>
    </row>
    <row r="331" spans="18:22">
      <c r="R331" s="16"/>
      <c r="S331" s="16"/>
      <c r="T331" s="16"/>
      <c r="U331" s="16"/>
      <c r="V331" s="16"/>
    </row>
    <row r="332" spans="18:22">
      <c r="R332" s="16"/>
      <c r="S332" s="16"/>
      <c r="T332" s="16"/>
      <c r="U332" s="16"/>
      <c r="V332" s="16"/>
    </row>
    <row r="333" spans="18:22">
      <c r="R333" s="16"/>
      <c r="S333" s="16"/>
      <c r="T333" s="16"/>
      <c r="U333" s="16"/>
      <c r="V333" s="16"/>
    </row>
    <row r="334" spans="18:22">
      <c r="R334" s="16"/>
      <c r="S334" s="16"/>
      <c r="T334" s="16"/>
      <c r="U334" s="16"/>
      <c r="V334" s="16"/>
    </row>
    <row r="335" spans="18:22">
      <c r="R335" s="16"/>
      <c r="S335" s="16"/>
      <c r="T335" s="16"/>
      <c r="U335" s="16"/>
      <c r="V335" s="16"/>
    </row>
    <row r="336" spans="18:22">
      <c r="R336" s="16"/>
      <c r="S336" s="16"/>
      <c r="T336" s="16"/>
      <c r="U336" s="16"/>
      <c r="V336" s="16"/>
    </row>
    <row r="337" spans="18:22">
      <c r="R337" s="16"/>
      <c r="S337" s="16"/>
      <c r="T337" s="16"/>
      <c r="U337" s="16"/>
      <c r="V337" s="16"/>
    </row>
    <row r="338" spans="18:22">
      <c r="R338" s="16"/>
      <c r="S338" s="16"/>
      <c r="T338" s="16"/>
      <c r="U338" s="16"/>
      <c r="V338" s="16"/>
    </row>
    <row r="339" spans="18:22">
      <c r="R339" s="16"/>
      <c r="S339" s="16"/>
      <c r="T339" s="16"/>
      <c r="U339" s="16"/>
      <c r="V339" s="16"/>
    </row>
    <row r="340" spans="18:22">
      <c r="R340" s="16"/>
      <c r="S340" s="16"/>
      <c r="T340" s="16"/>
      <c r="U340" s="16"/>
      <c r="V340" s="16"/>
    </row>
    <row r="341" spans="18:22">
      <c r="R341" s="16"/>
      <c r="S341" s="16"/>
      <c r="T341" s="16"/>
      <c r="U341" s="16"/>
      <c r="V341" s="16"/>
    </row>
    <row r="342" spans="18:22">
      <c r="R342" s="16"/>
      <c r="S342" s="16"/>
      <c r="T342" s="16"/>
      <c r="U342" s="16"/>
      <c r="V342" s="16"/>
    </row>
    <row r="343" spans="18:22">
      <c r="R343" s="16"/>
      <c r="S343" s="16"/>
      <c r="T343" s="16"/>
      <c r="U343" s="16"/>
      <c r="V343" s="16"/>
    </row>
    <row r="344" spans="18:22">
      <c r="R344" s="16"/>
      <c r="S344" s="16"/>
      <c r="T344" s="16"/>
      <c r="U344" s="16"/>
      <c r="V344" s="16"/>
    </row>
    <row r="345" spans="18:22">
      <c r="R345" s="16"/>
      <c r="S345" s="16"/>
      <c r="T345" s="16"/>
      <c r="U345" s="16"/>
      <c r="V345" s="16"/>
    </row>
    <row r="346" spans="18:22">
      <c r="R346" s="16"/>
      <c r="S346" s="16"/>
      <c r="T346" s="16"/>
      <c r="U346" s="16"/>
      <c r="V346" s="16"/>
    </row>
    <row r="347" spans="18:22">
      <c r="R347" s="16"/>
      <c r="S347" s="16"/>
      <c r="T347" s="16"/>
      <c r="U347" s="16"/>
      <c r="V347" s="16"/>
    </row>
    <row r="348" spans="18:22">
      <c r="R348" s="16"/>
      <c r="S348" s="16"/>
      <c r="T348" s="16"/>
      <c r="U348" s="16"/>
      <c r="V348" s="16"/>
    </row>
    <row r="349" spans="18:22">
      <c r="R349" s="16"/>
      <c r="S349" s="16"/>
      <c r="T349" s="16"/>
      <c r="U349" s="16"/>
      <c r="V349" s="16"/>
    </row>
    <row r="350" spans="18:22">
      <c r="R350" s="16"/>
      <c r="S350" s="16"/>
      <c r="T350" s="16"/>
      <c r="U350" s="16"/>
      <c r="V350" s="16"/>
    </row>
    <row r="351" spans="18:22">
      <c r="R351" s="16"/>
      <c r="S351" s="16"/>
      <c r="T351" s="16"/>
      <c r="U351" s="16"/>
      <c r="V351" s="16"/>
    </row>
    <row r="352" spans="18:22">
      <c r="R352" s="16"/>
      <c r="S352" s="16"/>
      <c r="T352" s="16"/>
      <c r="U352" s="16"/>
      <c r="V352" s="16"/>
    </row>
    <row r="353" spans="18:22">
      <c r="R353" s="16"/>
      <c r="S353" s="16"/>
      <c r="T353" s="16"/>
      <c r="U353" s="16"/>
      <c r="V353" s="16"/>
    </row>
    <row r="354" spans="18:22">
      <c r="R354" s="16"/>
      <c r="S354" s="16"/>
      <c r="T354" s="16"/>
      <c r="U354" s="16"/>
      <c r="V354" s="16"/>
    </row>
    <row r="355" spans="18:22">
      <c r="R355" s="16"/>
      <c r="S355" s="16"/>
      <c r="T355" s="16"/>
      <c r="U355" s="16"/>
      <c r="V355" s="16"/>
    </row>
    <row r="356" spans="18:22">
      <c r="R356" s="16"/>
      <c r="S356" s="16"/>
      <c r="T356" s="16"/>
      <c r="U356" s="16"/>
      <c r="V356" s="16"/>
    </row>
    <row r="357" spans="18:22">
      <c r="R357" s="16"/>
      <c r="S357" s="16"/>
      <c r="T357" s="16"/>
      <c r="U357" s="16"/>
      <c r="V357" s="16"/>
    </row>
    <row r="358" spans="18:22">
      <c r="R358" s="16"/>
      <c r="S358" s="16"/>
      <c r="T358" s="16"/>
      <c r="U358" s="16"/>
      <c r="V358" s="16"/>
    </row>
    <row r="359" spans="18:22">
      <c r="R359" s="16"/>
      <c r="S359" s="16"/>
      <c r="T359" s="16"/>
      <c r="U359" s="16"/>
      <c r="V359" s="16"/>
    </row>
    <row r="360" spans="18:22">
      <c r="R360" s="16"/>
      <c r="S360" s="16"/>
      <c r="T360" s="16"/>
      <c r="U360" s="16"/>
      <c r="V360" s="16"/>
    </row>
    <row r="361" spans="18:22">
      <c r="R361" s="16"/>
      <c r="S361" s="16"/>
      <c r="T361" s="16"/>
      <c r="U361" s="16"/>
      <c r="V361" s="16"/>
    </row>
    <row r="362" spans="18:22">
      <c r="R362" s="16"/>
      <c r="S362" s="16"/>
      <c r="T362" s="16"/>
      <c r="U362" s="16"/>
      <c r="V362" s="16"/>
    </row>
    <row r="363" spans="18:22">
      <c r="R363" s="16"/>
      <c r="S363" s="16"/>
      <c r="T363" s="16"/>
      <c r="U363" s="16"/>
      <c r="V363" s="16"/>
    </row>
    <row r="364" spans="18:22">
      <c r="R364" s="16"/>
      <c r="S364" s="16"/>
      <c r="T364" s="16"/>
      <c r="U364" s="16"/>
      <c r="V364" s="16"/>
    </row>
    <row r="365" spans="18:22">
      <c r="R365" s="16"/>
      <c r="S365" s="16"/>
      <c r="T365" s="16"/>
      <c r="U365" s="16"/>
      <c r="V365" s="16"/>
    </row>
    <row r="366" spans="18:22">
      <c r="R366" s="16"/>
      <c r="S366" s="16"/>
      <c r="T366" s="16"/>
      <c r="U366" s="16"/>
      <c r="V366" s="16"/>
    </row>
    <row r="367" spans="18:22">
      <c r="R367" s="16"/>
      <c r="S367" s="16"/>
      <c r="T367" s="16"/>
      <c r="U367" s="16"/>
      <c r="V367" s="16"/>
    </row>
    <row r="368" spans="18:22">
      <c r="R368" s="16"/>
      <c r="S368" s="16"/>
      <c r="T368" s="16"/>
      <c r="U368" s="16"/>
      <c r="V368" s="16"/>
    </row>
    <row r="369" spans="18:22">
      <c r="R369" s="16"/>
      <c r="S369" s="16"/>
      <c r="T369" s="16"/>
      <c r="U369" s="16"/>
      <c r="V369" s="16"/>
    </row>
    <row r="370" spans="18:22">
      <c r="R370" s="16"/>
      <c r="S370" s="16"/>
      <c r="T370" s="16"/>
      <c r="U370" s="16"/>
      <c r="V370" s="16"/>
    </row>
    <row r="371" spans="18:22">
      <c r="R371" s="16"/>
      <c r="S371" s="16"/>
      <c r="T371" s="16"/>
      <c r="U371" s="16"/>
      <c r="V371" s="16"/>
    </row>
    <row r="372" spans="18:22">
      <c r="R372" s="16"/>
      <c r="S372" s="16"/>
      <c r="T372" s="16"/>
      <c r="U372" s="16"/>
      <c r="V372" s="16"/>
    </row>
    <row r="373" spans="18:22">
      <c r="R373" s="16"/>
      <c r="S373" s="16"/>
      <c r="T373" s="16"/>
      <c r="U373" s="16"/>
      <c r="V373" s="16"/>
    </row>
    <row r="374" spans="18:22">
      <c r="R374" s="16"/>
      <c r="S374" s="16"/>
      <c r="T374" s="16"/>
      <c r="U374" s="16"/>
      <c r="V374" s="16"/>
    </row>
    <row r="375" spans="18:22">
      <c r="R375" s="16"/>
      <c r="S375" s="16"/>
      <c r="T375" s="16"/>
      <c r="U375" s="16"/>
      <c r="V375" s="16"/>
    </row>
    <row r="376" spans="18:22">
      <c r="R376" s="16"/>
      <c r="S376" s="16"/>
      <c r="T376" s="16"/>
      <c r="U376" s="16"/>
      <c r="V376" s="16"/>
    </row>
    <row r="377" spans="18:22">
      <c r="R377" s="16"/>
      <c r="S377" s="16"/>
      <c r="T377" s="16"/>
      <c r="U377" s="16"/>
      <c r="V377" s="16"/>
    </row>
    <row r="378" spans="18:22">
      <c r="R378" s="16"/>
      <c r="S378" s="16"/>
      <c r="T378" s="16"/>
      <c r="U378" s="16"/>
      <c r="V378" s="16"/>
    </row>
    <row r="379" spans="18:22">
      <c r="R379" s="16"/>
      <c r="S379" s="16"/>
      <c r="T379" s="16"/>
      <c r="U379" s="16"/>
      <c r="V379" s="16"/>
    </row>
    <row r="380" spans="18:22">
      <c r="R380" s="16"/>
      <c r="S380" s="16"/>
      <c r="T380" s="16"/>
      <c r="U380" s="16"/>
      <c r="V380" s="16"/>
    </row>
    <row r="381" spans="18:22">
      <c r="R381" s="16"/>
      <c r="S381" s="16"/>
      <c r="T381" s="16"/>
      <c r="U381" s="16"/>
      <c r="V381" s="16"/>
    </row>
    <row r="382" spans="18:22">
      <c r="R382" s="16"/>
      <c r="S382" s="16"/>
      <c r="T382" s="16"/>
      <c r="U382" s="16"/>
      <c r="V382" s="16"/>
    </row>
    <row r="383" spans="18:22">
      <c r="R383" s="16"/>
      <c r="S383" s="16"/>
      <c r="T383" s="16"/>
      <c r="U383" s="16"/>
      <c r="V383" s="16"/>
    </row>
    <row r="384" spans="18:22">
      <c r="R384" s="16"/>
      <c r="S384" s="16"/>
      <c r="T384" s="16"/>
      <c r="U384" s="16"/>
      <c r="V384" s="16"/>
    </row>
    <row r="385" spans="18:22">
      <c r="R385" s="16"/>
      <c r="S385" s="16"/>
      <c r="T385" s="16"/>
      <c r="U385" s="16"/>
      <c r="V385" s="16"/>
    </row>
    <row r="386" spans="18:22">
      <c r="R386" s="16"/>
      <c r="S386" s="16"/>
      <c r="T386" s="16"/>
      <c r="U386" s="16"/>
      <c r="V386" s="16"/>
    </row>
    <row r="387" spans="18:22">
      <c r="R387" s="16"/>
      <c r="S387" s="16"/>
      <c r="T387" s="16"/>
      <c r="U387" s="16"/>
      <c r="V387" s="16"/>
    </row>
    <row r="388" spans="18:22">
      <c r="R388" s="16"/>
      <c r="S388" s="16"/>
      <c r="T388" s="16"/>
      <c r="U388" s="16"/>
      <c r="V388" s="16"/>
    </row>
    <row r="389" spans="18:22">
      <c r="R389" s="16"/>
      <c r="S389" s="16"/>
      <c r="T389" s="16"/>
      <c r="U389" s="16"/>
      <c r="V389" s="16"/>
    </row>
    <row r="390" spans="18:22">
      <c r="R390" s="16"/>
      <c r="S390" s="16"/>
      <c r="T390" s="16"/>
      <c r="U390" s="16"/>
      <c r="V390" s="16"/>
    </row>
    <row r="391" spans="18:22">
      <c r="R391" s="16"/>
      <c r="S391" s="16"/>
      <c r="T391" s="16"/>
      <c r="U391" s="16"/>
      <c r="V391" s="16"/>
    </row>
    <row r="392" spans="18:22">
      <c r="R392" s="16"/>
      <c r="S392" s="16"/>
      <c r="T392" s="16"/>
      <c r="U392" s="16"/>
      <c r="V392" s="16"/>
    </row>
    <row r="393" spans="18:22">
      <c r="R393" s="16"/>
      <c r="S393" s="16"/>
      <c r="T393" s="16"/>
      <c r="U393" s="16"/>
      <c r="V393" s="16"/>
    </row>
    <row r="394" spans="18:22">
      <c r="R394" s="16"/>
      <c r="S394" s="16"/>
      <c r="T394" s="16"/>
      <c r="U394" s="16"/>
      <c r="V394" s="16"/>
    </row>
    <row r="395" spans="18:22">
      <c r="R395" s="16"/>
      <c r="S395" s="16"/>
      <c r="T395" s="16"/>
      <c r="U395" s="16"/>
      <c r="V395" s="16"/>
    </row>
    <row r="396" spans="18:22">
      <c r="R396" s="16"/>
      <c r="S396" s="16"/>
      <c r="T396" s="16"/>
      <c r="U396" s="16"/>
      <c r="V396" s="16"/>
    </row>
    <row r="397" spans="18:22">
      <c r="R397" s="16"/>
      <c r="S397" s="16"/>
      <c r="T397" s="16"/>
      <c r="U397" s="16"/>
      <c r="V397" s="16"/>
    </row>
    <row r="398" spans="18:22">
      <c r="R398" s="16"/>
      <c r="S398" s="16"/>
      <c r="T398" s="16"/>
      <c r="U398" s="16"/>
      <c r="V398" s="16"/>
    </row>
    <row r="399" spans="18:22">
      <c r="R399" s="16"/>
      <c r="S399" s="16"/>
      <c r="T399" s="16"/>
      <c r="U399" s="16"/>
      <c r="V399" s="16"/>
    </row>
    <row r="400" spans="18:22">
      <c r="R400" s="16"/>
      <c r="S400" s="16"/>
      <c r="T400" s="16"/>
      <c r="U400" s="16"/>
      <c r="V400" s="16"/>
    </row>
    <row r="401" spans="18:22">
      <c r="R401" s="16"/>
      <c r="S401" s="16"/>
      <c r="T401" s="16"/>
      <c r="U401" s="16"/>
      <c r="V401" s="16"/>
    </row>
    <row r="402" spans="18:22">
      <c r="R402" s="16"/>
      <c r="S402" s="16"/>
      <c r="T402" s="16"/>
      <c r="U402" s="16"/>
      <c r="V402" s="16"/>
    </row>
    <row r="403" spans="18:22">
      <c r="R403" s="16"/>
      <c r="S403" s="16"/>
      <c r="T403" s="16"/>
      <c r="U403" s="16"/>
      <c r="V403" s="16"/>
    </row>
    <row r="404" spans="18:22">
      <c r="R404" s="16"/>
      <c r="S404" s="16"/>
      <c r="T404" s="16"/>
      <c r="U404" s="16"/>
      <c r="V404" s="16"/>
    </row>
    <row r="405" spans="18:22">
      <c r="R405" s="16"/>
      <c r="S405" s="16"/>
      <c r="T405" s="16"/>
      <c r="U405" s="16"/>
      <c r="V405" s="16"/>
    </row>
    <row r="406" spans="18:22">
      <c r="R406" s="16"/>
      <c r="S406" s="16"/>
      <c r="T406" s="16"/>
      <c r="U406" s="16"/>
      <c r="V406" s="16"/>
    </row>
    <row r="407" spans="18:22">
      <c r="R407" s="16"/>
      <c r="S407" s="16"/>
      <c r="T407" s="16"/>
      <c r="U407" s="16"/>
      <c r="V407" s="16"/>
    </row>
    <row r="408" spans="18:22">
      <c r="R408" s="16"/>
      <c r="S408" s="16"/>
      <c r="T408" s="16"/>
      <c r="U408" s="16"/>
      <c r="V408" s="16"/>
    </row>
    <row r="409" spans="18:22">
      <c r="R409" s="16"/>
      <c r="S409" s="16"/>
      <c r="T409" s="16"/>
      <c r="U409" s="16"/>
      <c r="V409" s="16"/>
    </row>
    <row r="410" spans="18:22">
      <c r="R410" s="16"/>
      <c r="S410" s="16"/>
      <c r="T410" s="16"/>
      <c r="U410" s="16"/>
      <c r="V410" s="16"/>
    </row>
    <row r="411" spans="18:22">
      <c r="R411" s="16"/>
      <c r="S411" s="16"/>
      <c r="T411" s="16"/>
      <c r="U411" s="16"/>
      <c r="V411" s="16"/>
    </row>
    <row r="412" spans="18:22">
      <c r="R412" s="16"/>
      <c r="S412" s="16"/>
      <c r="T412" s="16"/>
      <c r="U412" s="16"/>
      <c r="V412" s="16"/>
    </row>
    <row r="413" spans="18:22">
      <c r="R413" s="16"/>
      <c r="S413" s="16"/>
      <c r="T413" s="16"/>
      <c r="U413" s="16"/>
      <c r="V413" s="16"/>
    </row>
    <row r="414" spans="18:22">
      <c r="R414" s="16"/>
      <c r="S414" s="16"/>
      <c r="T414" s="16"/>
      <c r="U414" s="16"/>
      <c r="V414" s="16"/>
    </row>
    <row r="415" spans="18:22">
      <c r="R415" s="16"/>
      <c r="S415" s="16"/>
      <c r="T415" s="16"/>
      <c r="U415" s="16"/>
      <c r="V415" s="16"/>
    </row>
    <row r="416" spans="18:22">
      <c r="R416" s="16"/>
      <c r="S416" s="16"/>
      <c r="T416" s="16"/>
      <c r="U416" s="16"/>
      <c r="V416" s="16"/>
    </row>
    <row r="417" spans="18:22">
      <c r="R417" s="16"/>
      <c r="S417" s="16"/>
      <c r="T417" s="16"/>
      <c r="U417" s="16"/>
      <c r="V417" s="16"/>
    </row>
    <row r="418" spans="18:22">
      <c r="R418" s="16"/>
      <c r="S418" s="16"/>
      <c r="T418" s="16"/>
      <c r="U418" s="16"/>
      <c r="V418" s="16"/>
    </row>
    <row r="419" spans="18:22">
      <c r="R419" s="16"/>
      <c r="S419" s="16"/>
      <c r="T419" s="16"/>
      <c r="U419" s="16"/>
      <c r="V419" s="16"/>
    </row>
    <row r="420" spans="18:22">
      <c r="R420" s="16"/>
      <c r="S420" s="16"/>
      <c r="T420" s="16"/>
      <c r="U420" s="16"/>
      <c r="V420" s="16"/>
    </row>
    <row r="421" spans="18:22">
      <c r="R421" s="16"/>
      <c r="S421" s="16"/>
      <c r="T421" s="16"/>
      <c r="U421" s="16"/>
      <c r="V421" s="16"/>
    </row>
    <row r="422" spans="18:22">
      <c r="R422" s="16"/>
      <c r="S422" s="16"/>
      <c r="T422" s="16"/>
      <c r="U422" s="16"/>
      <c r="V422" s="16"/>
    </row>
    <row r="423" spans="18:22">
      <c r="R423" s="16"/>
      <c r="S423" s="16"/>
      <c r="T423" s="16"/>
      <c r="U423" s="16"/>
      <c r="V423" s="16"/>
    </row>
    <row r="424" spans="18:22">
      <c r="R424" s="16"/>
      <c r="S424" s="16"/>
      <c r="T424" s="16"/>
      <c r="U424" s="16"/>
      <c r="V424" s="16"/>
    </row>
    <row r="425" spans="18:22">
      <c r="R425" s="16"/>
      <c r="S425" s="16"/>
      <c r="T425" s="16"/>
      <c r="U425" s="16"/>
      <c r="V425" s="16"/>
    </row>
    <row r="426" spans="18:22">
      <c r="R426" s="16"/>
      <c r="S426" s="16"/>
      <c r="T426" s="16"/>
      <c r="U426" s="16"/>
      <c r="V426" s="16"/>
    </row>
    <row r="427" spans="18:22">
      <c r="R427" s="16"/>
      <c r="S427" s="16"/>
      <c r="T427" s="16"/>
      <c r="U427" s="16"/>
      <c r="V427" s="16"/>
    </row>
    <row r="428" spans="18:22">
      <c r="R428" s="16"/>
      <c r="S428" s="16"/>
      <c r="T428" s="16"/>
      <c r="U428" s="16"/>
      <c r="V428" s="16"/>
    </row>
    <row r="429" spans="18:22">
      <c r="R429" s="16"/>
      <c r="S429" s="16"/>
      <c r="T429" s="16"/>
      <c r="U429" s="16"/>
      <c r="V429" s="16"/>
    </row>
    <row r="430" spans="18:22">
      <c r="R430" s="16"/>
      <c r="S430" s="16"/>
      <c r="T430" s="16"/>
      <c r="U430" s="16"/>
      <c r="V430" s="16"/>
    </row>
    <row r="431" spans="18:22">
      <c r="R431" s="16"/>
      <c r="S431" s="16"/>
      <c r="T431" s="16"/>
      <c r="U431" s="16"/>
      <c r="V431" s="16"/>
    </row>
    <row r="432" spans="18:22">
      <c r="R432" s="16"/>
      <c r="S432" s="16"/>
      <c r="T432" s="16"/>
      <c r="U432" s="16"/>
      <c r="V432" s="16"/>
    </row>
    <row r="433" spans="18:22">
      <c r="R433" s="16"/>
      <c r="S433" s="16"/>
      <c r="T433" s="16"/>
      <c r="U433" s="16"/>
      <c r="V433" s="16"/>
    </row>
    <row r="434" spans="18:22">
      <c r="R434" s="16"/>
      <c r="S434" s="16"/>
      <c r="T434" s="16"/>
      <c r="U434" s="16"/>
      <c r="V434" s="16"/>
    </row>
    <row r="435" spans="18:22">
      <c r="R435" s="16"/>
      <c r="S435" s="16"/>
      <c r="T435" s="16"/>
      <c r="U435" s="16"/>
      <c r="V435" s="16"/>
    </row>
    <row r="436" spans="18:22">
      <c r="R436" s="16"/>
      <c r="S436" s="16"/>
      <c r="T436" s="16"/>
      <c r="U436" s="16"/>
      <c r="V436" s="16"/>
    </row>
    <row r="437" spans="18:22">
      <c r="R437" s="16"/>
      <c r="S437" s="16"/>
      <c r="T437" s="16"/>
      <c r="U437" s="16"/>
      <c r="V437" s="16"/>
    </row>
    <row r="438" spans="18:22">
      <c r="R438" s="16"/>
      <c r="S438" s="16"/>
      <c r="T438" s="16"/>
      <c r="U438" s="16"/>
      <c r="V438" s="16"/>
    </row>
    <row r="439" spans="18:22">
      <c r="R439" s="16"/>
      <c r="S439" s="16"/>
      <c r="T439" s="16"/>
      <c r="U439" s="16"/>
      <c r="V439" s="16"/>
    </row>
  </sheetData>
  <mergeCells count="358">
    <mergeCell ref="A12:A14"/>
    <mergeCell ref="B12:B14"/>
    <mergeCell ref="C12:C14"/>
    <mergeCell ref="D12:D14"/>
    <mergeCell ref="E12:E14"/>
    <mergeCell ref="N12:N14"/>
    <mergeCell ref="O12:O14"/>
    <mergeCell ref="P12:P14"/>
    <mergeCell ref="A1:P1"/>
    <mergeCell ref="A2:P2"/>
    <mergeCell ref="A3:P3"/>
    <mergeCell ref="A6:A8"/>
    <mergeCell ref="B6:B8"/>
    <mergeCell ref="C6:C8"/>
    <mergeCell ref="D6:D8"/>
    <mergeCell ref="E6:E8"/>
    <mergeCell ref="F6:F8"/>
    <mergeCell ref="G6:G8"/>
    <mergeCell ref="L6:M7"/>
    <mergeCell ref="H6:I7"/>
    <mergeCell ref="J6:K7"/>
    <mergeCell ref="N6:N8"/>
    <mergeCell ref="O6:O8"/>
    <mergeCell ref="P6:P8"/>
    <mergeCell ref="C87:C91"/>
    <mergeCell ref="D87:D91"/>
    <mergeCell ref="E87:E91"/>
    <mergeCell ref="N87:N91"/>
    <mergeCell ref="O87:O91"/>
    <mergeCell ref="P87:P91"/>
    <mergeCell ref="A92:A94"/>
    <mergeCell ref="B92:B94"/>
    <mergeCell ref="C92:C94"/>
    <mergeCell ref="D92:D94"/>
    <mergeCell ref="E92:E94"/>
    <mergeCell ref="N92:N94"/>
    <mergeCell ref="O92:O94"/>
    <mergeCell ref="P92:P94"/>
    <mergeCell ref="A25:A27"/>
    <mergeCell ref="B25:B27"/>
    <mergeCell ref="C25:C27"/>
    <mergeCell ref="D25:D27"/>
    <mergeCell ref="E25:E27"/>
    <mergeCell ref="N25:N27"/>
    <mergeCell ref="O25:O27"/>
    <mergeCell ref="P25:P27"/>
    <mergeCell ref="A15:A17"/>
    <mergeCell ref="B15:B17"/>
    <mergeCell ref="C15:C17"/>
    <mergeCell ref="D15:D17"/>
    <mergeCell ref="E15:E17"/>
    <mergeCell ref="L15:M17"/>
    <mergeCell ref="N15:N17"/>
    <mergeCell ref="O15:O17"/>
    <mergeCell ref="P15:P17"/>
    <mergeCell ref="O18:O20"/>
    <mergeCell ref="P18:P20"/>
    <mergeCell ref="A18:A20"/>
    <mergeCell ref="B18:B20"/>
    <mergeCell ref="C18:C20"/>
    <mergeCell ref="D18:D20"/>
    <mergeCell ref="E18:E20"/>
    <mergeCell ref="A28:A30"/>
    <mergeCell ref="B28:B30"/>
    <mergeCell ref="C28:C30"/>
    <mergeCell ref="D28:D30"/>
    <mergeCell ref="E28:E30"/>
    <mergeCell ref="N28:N30"/>
    <mergeCell ref="O28:O30"/>
    <mergeCell ref="P28:P30"/>
    <mergeCell ref="A123:A125"/>
    <mergeCell ref="B123:B125"/>
    <mergeCell ref="C123:C125"/>
    <mergeCell ref="D123:D125"/>
    <mergeCell ref="E123:E125"/>
    <mergeCell ref="N123:N125"/>
    <mergeCell ref="O123:O125"/>
    <mergeCell ref="P123:P125"/>
    <mergeCell ref="A60:A62"/>
    <mergeCell ref="B60:B62"/>
    <mergeCell ref="C60:C62"/>
    <mergeCell ref="D60:D62"/>
    <mergeCell ref="E60:E62"/>
    <mergeCell ref="N60:N62"/>
    <mergeCell ref="O104:O108"/>
    <mergeCell ref="P104:P108"/>
    <mergeCell ref="A136:A138"/>
    <mergeCell ref="B136:B138"/>
    <mergeCell ref="C136:C138"/>
    <mergeCell ref="D136:D138"/>
    <mergeCell ref="E136:E138"/>
    <mergeCell ref="N136:N138"/>
    <mergeCell ref="O136:O138"/>
    <mergeCell ref="P136:P138"/>
    <mergeCell ref="A109:A110"/>
    <mergeCell ref="B109:B110"/>
    <mergeCell ref="C109:C110"/>
    <mergeCell ref="D109:D110"/>
    <mergeCell ref="E109:E110"/>
    <mergeCell ref="N109:N110"/>
    <mergeCell ref="O109:O110"/>
    <mergeCell ref="P109:P110"/>
    <mergeCell ref="O114:O122"/>
    <mergeCell ref="P114:P122"/>
    <mergeCell ref="A114:A122"/>
    <mergeCell ref="B114:B122"/>
    <mergeCell ref="C114:C122"/>
    <mergeCell ref="D114:D122"/>
    <mergeCell ref="E114:E122"/>
    <mergeCell ref="N114:N122"/>
    <mergeCell ref="O9:O10"/>
    <mergeCell ref="P9:P10"/>
    <mergeCell ref="A40:A43"/>
    <mergeCell ref="B40:B43"/>
    <mergeCell ref="C40:C43"/>
    <mergeCell ref="D40:D43"/>
    <mergeCell ref="E40:E43"/>
    <mergeCell ref="N40:N43"/>
    <mergeCell ref="O139:O142"/>
    <mergeCell ref="P139:P142"/>
    <mergeCell ref="O40:O43"/>
    <mergeCell ref="P40:P43"/>
    <mergeCell ref="A9:A10"/>
    <mergeCell ref="B9:B10"/>
    <mergeCell ref="C9:C10"/>
    <mergeCell ref="D9:D10"/>
    <mergeCell ref="E9:E10"/>
    <mergeCell ref="N9:N10"/>
    <mergeCell ref="A139:A142"/>
    <mergeCell ref="B139:B142"/>
    <mergeCell ref="C139:C142"/>
    <mergeCell ref="D139:D142"/>
    <mergeCell ref="E139:E142"/>
    <mergeCell ref="N139:N142"/>
    <mergeCell ref="A111:A113"/>
    <mergeCell ref="B111:B113"/>
    <mergeCell ref="C111:C113"/>
    <mergeCell ref="D111:D113"/>
    <mergeCell ref="E111:E113"/>
    <mergeCell ref="N111:N113"/>
    <mergeCell ref="O72:O82"/>
    <mergeCell ref="P72:P82"/>
    <mergeCell ref="O111:O113"/>
    <mergeCell ref="P111:P113"/>
    <mergeCell ref="A72:A82"/>
    <mergeCell ref="B72:B82"/>
    <mergeCell ref="C72:C82"/>
    <mergeCell ref="D72:D82"/>
    <mergeCell ref="E72:E82"/>
    <mergeCell ref="N72:N82"/>
    <mergeCell ref="A104:A108"/>
    <mergeCell ref="B104:B108"/>
    <mergeCell ref="C104:C108"/>
    <mergeCell ref="D104:D108"/>
    <mergeCell ref="E104:E108"/>
    <mergeCell ref="N104:N108"/>
    <mergeCell ref="A87:A91"/>
    <mergeCell ref="B87:B91"/>
    <mergeCell ref="N18:N20"/>
    <mergeCell ref="O53:O59"/>
    <mergeCell ref="P53:P59"/>
    <mergeCell ref="A53:A59"/>
    <mergeCell ref="B53:B59"/>
    <mergeCell ref="C53:C59"/>
    <mergeCell ref="D53:D59"/>
    <mergeCell ref="E53:E59"/>
    <mergeCell ref="N53:N59"/>
    <mergeCell ref="O44:O46"/>
    <mergeCell ref="P44:P46"/>
    <mergeCell ref="A44:A46"/>
    <mergeCell ref="B44:B46"/>
    <mergeCell ref="C44:C46"/>
    <mergeCell ref="D44:D46"/>
    <mergeCell ref="E44:E46"/>
    <mergeCell ref="N44:N46"/>
    <mergeCell ref="O47:O49"/>
    <mergeCell ref="P47:P49"/>
    <mergeCell ref="A50:A52"/>
    <mergeCell ref="B50:B52"/>
    <mergeCell ref="C50:C52"/>
    <mergeCell ref="D50:D52"/>
    <mergeCell ref="E50:E52"/>
    <mergeCell ref="O83:O85"/>
    <mergeCell ref="P83:P85"/>
    <mergeCell ref="P60:P62"/>
    <mergeCell ref="O60:O62"/>
    <mergeCell ref="A64:P64"/>
    <mergeCell ref="A65:P65"/>
    <mergeCell ref="A66:P66"/>
    <mergeCell ref="A69:A71"/>
    <mergeCell ref="B69:B71"/>
    <mergeCell ref="C69:C71"/>
    <mergeCell ref="D69:D71"/>
    <mergeCell ref="E69:E71"/>
    <mergeCell ref="F69:F71"/>
    <mergeCell ref="G69:G71"/>
    <mergeCell ref="H69:I70"/>
    <mergeCell ref="J69:K70"/>
    <mergeCell ref="L69:M70"/>
    <mergeCell ref="N69:N71"/>
    <mergeCell ref="O69:O71"/>
    <mergeCell ref="P69:P71"/>
    <mergeCell ref="B83:B85"/>
    <mergeCell ref="C83:C85"/>
    <mergeCell ref="D83:D85"/>
    <mergeCell ref="E83:E85"/>
    <mergeCell ref="A21:A24"/>
    <mergeCell ref="B21:B24"/>
    <mergeCell ref="C21:C24"/>
    <mergeCell ref="D21:D24"/>
    <mergeCell ref="E21:E24"/>
    <mergeCell ref="N21:N24"/>
    <mergeCell ref="O21:O24"/>
    <mergeCell ref="P21:P24"/>
    <mergeCell ref="A168:A176"/>
    <mergeCell ref="B168:B176"/>
    <mergeCell ref="C168:C176"/>
    <mergeCell ref="D168:D176"/>
    <mergeCell ref="E168:E176"/>
    <mergeCell ref="N168:N176"/>
    <mergeCell ref="O50:O52"/>
    <mergeCell ref="P50:P52"/>
    <mergeCell ref="A47:A49"/>
    <mergeCell ref="B47:B49"/>
    <mergeCell ref="C47:C49"/>
    <mergeCell ref="D47:D49"/>
    <mergeCell ref="E47:E49"/>
    <mergeCell ref="N47:N49"/>
    <mergeCell ref="N50:N52"/>
    <mergeCell ref="A83:A85"/>
    <mergeCell ref="A203:A205"/>
    <mergeCell ref="B203:B205"/>
    <mergeCell ref="C203:C205"/>
    <mergeCell ref="D203:D205"/>
    <mergeCell ref="E203:E205"/>
    <mergeCell ref="N203:N205"/>
    <mergeCell ref="O203:O205"/>
    <mergeCell ref="P203:P205"/>
    <mergeCell ref="A190:A192"/>
    <mergeCell ref="B190:B192"/>
    <mergeCell ref="C190:C192"/>
    <mergeCell ref="D190:D192"/>
    <mergeCell ref="E190:E192"/>
    <mergeCell ref="N190:N192"/>
    <mergeCell ref="O190:O192"/>
    <mergeCell ref="P190:P192"/>
    <mergeCell ref="A184:A186"/>
    <mergeCell ref="B184:B186"/>
    <mergeCell ref="C184:C186"/>
    <mergeCell ref="D184:D186"/>
    <mergeCell ref="E184:E186"/>
    <mergeCell ref="N184:N186"/>
    <mergeCell ref="O184:O186"/>
    <mergeCell ref="P184:P186"/>
    <mergeCell ref="A187:A189"/>
    <mergeCell ref="B187:B189"/>
    <mergeCell ref="C187:C189"/>
    <mergeCell ref="D187:D189"/>
    <mergeCell ref="E187:E189"/>
    <mergeCell ref="N187:N189"/>
    <mergeCell ref="O187:O189"/>
    <mergeCell ref="P187:P189"/>
    <mergeCell ref="A32:P32"/>
    <mergeCell ref="A33:P33"/>
    <mergeCell ref="A34:P34"/>
    <mergeCell ref="A37:A39"/>
    <mergeCell ref="B37:B39"/>
    <mergeCell ref="C37:C39"/>
    <mergeCell ref="D37:D39"/>
    <mergeCell ref="E37:E39"/>
    <mergeCell ref="F37:F39"/>
    <mergeCell ref="G37:G39"/>
    <mergeCell ref="H37:I38"/>
    <mergeCell ref="J37:K38"/>
    <mergeCell ref="L37:M38"/>
    <mergeCell ref="N37:N39"/>
    <mergeCell ref="O37:O39"/>
    <mergeCell ref="P37:P39"/>
    <mergeCell ref="E101:E103"/>
    <mergeCell ref="F101:F103"/>
    <mergeCell ref="G101:G103"/>
    <mergeCell ref="H101:I102"/>
    <mergeCell ref="J101:K102"/>
    <mergeCell ref="L101:M102"/>
    <mergeCell ref="N101:N103"/>
    <mergeCell ref="O101:O103"/>
    <mergeCell ref="P101:P103"/>
    <mergeCell ref="N83:N85"/>
    <mergeCell ref="A128:P128"/>
    <mergeCell ref="A129:P129"/>
    <mergeCell ref="A130:P130"/>
    <mergeCell ref="A133:A135"/>
    <mergeCell ref="B133:B135"/>
    <mergeCell ref="C133:C135"/>
    <mergeCell ref="D133:D135"/>
    <mergeCell ref="E133:E135"/>
    <mergeCell ref="F133:F135"/>
    <mergeCell ref="G133:G135"/>
    <mergeCell ref="H133:I134"/>
    <mergeCell ref="J133:K134"/>
    <mergeCell ref="L133:M134"/>
    <mergeCell ref="N133:N135"/>
    <mergeCell ref="O133:O135"/>
    <mergeCell ref="P133:P135"/>
    <mergeCell ref="A96:P96"/>
    <mergeCell ref="A97:P97"/>
    <mergeCell ref="A98:P98"/>
    <mergeCell ref="A101:A103"/>
    <mergeCell ref="B101:B103"/>
    <mergeCell ref="C101:C103"/>
    <mergeCell ref="D101:D103"/>
    <mergeCell ref="F181:F183"/>
    <mergeCell ref="G181:G183"/>
    <mergeCell ref="H181:I182"/>
    <mergeCell ref="J181:K182"/>
    <mergeCell ref="A160:P160"/>
    <mergeCell ref="A161:P161"/>
    <mergeCell ref="A162:P162"/>
    <mergeCell ref="A165:A167"/>
    <mergeCell ref="B165:B167"/>
    <mergeCell ref="C165:C167"/>
    <mergeCell ref="D165:D167"/>
    <mergeCell ref="E165:E167"/>
    <mergeCell ref="F165:F167"/>
    <mergeCell ref="G165:G167"/>
    <mergeCell ref="H165:I166"/>
    <mergeCell ref="J165:K166"/>
    <mergeCell ref="L165:M166"/>
    <mergeCell ref="N165:N167"/>
    <mergeCell ref="O165:O167"/>
    <mergeCell ref="P165:P167"/>
    <mergeCell ref="O168:O176"/>
    <mergeCell ref="P168:P176"/>
    <mergeCell ref="L181:M182"/>
    <mergeCell ref="N181:N183"/>
    <mergeCell ref="O181:O183"/>
    <mergeCell ref="P181:P183"/>
    <mergeCell ref="A195:P195"/>
    <mergeCell ref="A196:P196"/>
    <mergeCell ref="A197:P197"/>
    <mergeCell ref="A200:A202"/>
    <mergeCell ref="B200:B202"/>
    <mergeCell ref="C200:C202"/>
    <mergeCell ref="D200:D202"/>
    <mergeCell ref="E200:E202"/>
    <mergeCell ref="F200:F202"/>
    <mergeCell ref="G200:G202"/>
    <mergeCell ref="H200:I201"/>
    <mergeCell ref="J200:K201"/>
    <mergeCell ref="L200:M201"/>
    <mergeCell ref="N200:N202"/>
    <mergeCell ref="O200:O202"/>
    <mergeCell ref="P200:P202"/>
    <mergeCell ref="A181:A183"/>
    <mergeCell ref="B181:B183"/>
    <mergeCell ref="C181:C183"/>
    <mergeCell ref="D181:D183"/>
    <mergeCell ref="E181:E183"/>
  </mergeCells>
  <printOptions horizontalCentered="1"/>
  <pageMargins left="0.19685039370078741" right="0.19685039370078741" top="0.67" bottom="0.46" header="0.23622047244094491" footer="0.19685039370078741"/>
  <pageSetup paperSize="9" scale="72" orientation="landscape" r:id="rId1"/>
  <headerFooter alignWithMargins="0">
    <oddFooter>&amp;RPage &amp;P of &amp;N</oddFooter>
  </headerFooter>
  <rowBreaks count="6" manualBreakCount="6">
    <brk id="31" max="15" man="1"/>
    <brk id="62" max="15" man="1"/>
    <brk id="94" max="15" man="1"/>
    <brk id="126" max="15" man="1"/>
    <brk id="159" max="15" man="1"/>
    <brk id="194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X470"/>
  <sheetViews>
    <sheetView view="pageBreakPreview" zoomScale="75" zoomScaleNormal="75" zoomScaleSheetLayoutView="75" zoomScalePageLayoutView="75" workbookViewId="0">
      <selection sqref="A1:L1"/>
    </sheetView>
  </sheetViews>
  <sheetFormatPr defaultRowHeight="12.75"/>
  <cols>
    <col min="1" max="1" width="4.140625" style="5" customWidth="1"/>
    <col min="2" max="2" width="15.7109375" style="5" customWidth="1"/>
    <col min="3" max="3" width="14.42578125" style="3" customWidth="1"/>
    <col min="4" max="4" width="23.7109375" style="3" customWidth="1"/>
    <col min="5" max="5" width="17.7109375" style="4" customWidth="1"/>
    <col min="6" max="6" width="15.7109375" style="4" customWidth="1"/>
    <col min="7" max="7" width="15.7109375" style="15" customWidth="1"/>
    <col min="8" max="9" width="15.7109375" style="4" customWidth="1"/>
    <col min="10" max="11" width="15.7109375" style="15" customWidth="1"/>
    <col min="12" max="12" width="22.7109375" style="4" customWidth="1"/>
    <col min="13" max="13" width="15.7109375" style="4" customWidth="1"/>
    <col min="14" max="14" width="20.7109375" style="4" customWidth="1"/>
    <col min="15" max="19" width="9.140625" style="7"/>
    <col min="20" max="25" width="13.7109375" style="7" customWidth="1"/>
    <col min="26" max="16384" width="9.140625" style="7"/>
  </cols>
  <sheetData>
    <row r="1" spans="1:50" s="4" customFormat="1" ht="39" customHeight="1">
      <c r="A1" s="362" t="s">
        <v>25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48"/>
      <c r="N1" s="48"/>
      <c r="P1" s="15"/>
      <c r="Q1" s="15"/>
      <c r="R1" s="15"/>
      <c r="S1" s="10"/>
      <c r="T1" s="10"/>
      <c r="U1" s="10"/>
      <c r="V1" s="10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</row>
    <row r="2" spans="1:50" ht="15" customHeight="1">
      <c r="A2" s="363" t="s">
        <v>26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49"/>
      <c r="N2" s="49"/>
      <c r="P2" s="16"/>
      <c r="Q2" s="16"/>
      <c r="R2" s="16"/>
      <c r="S2" s="17"/>
      <c r="T2" s="17"/>
      <c r="U2" s="17"/>
      <c r="V2" s="17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</row>
    <row r="3" spans="1:50" ht="22.5" customHeight="1">
      <c r="A3" s="363" t="s">
        <v>518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49"/>
      <c r="N3" s="49"/>
      <c r="S3" s="17"/>
      <c r="T3" s="108"/>
      <c r="U3" s="108"/>
      <c r="V3" s="108"/>
      <c r="W3" s="108"/>
      <c r="X3" s="108"/>
      <c r="Y3" s="108"/>
      <c r="Z3" s="108"/>
      <c r="AA3" s="107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1"/>
    </row>
    <row r="4" spans="1:50" ht="22.5" customHeight="1">
      <c r="A4" s="313" t="s">
        <v>548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S4" s="17"/>
      <c r="T4" s="108"/>
      <c r="U4" s="108"/>
      <c r="V4" s="108"/>
      <c r="W4" s="108"/>
      <c r="X4" s="108"/>
      <c r="Y4" s="108"/>
      <c r="Z4" s="108"/>
      <c r="AA4" s="107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1"/>
    </row>
    <row r="5" spans="1:50" ht="13.5" thickBot="1">
      <c r="A5" s="8"/>
      <c r="B5" s="8"/>
      <c r="C5" s="9"/>
      <c r="D5" s="9"/>
      <c r="E5" s="6"/>
      <c r="F5" s="10"/>
      <c r="G5" s="10"/>
      <c r="H5" s="10"/>
      <c r="I5" s="10"/>
      <c r="J5" s="10"/>
      <c r="K5" s="10"/>
      <c r="L5" s="6"/>
      <c r="M5" s="6"/>
      <c r="N5" s="6"/>
      <c r="S5" s="17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1"/>
    </row>
    <row r="6" spans="1:50" s="11" customFormat="1" ht="12.75" customHeight="1">
      <c r="A6" s="371" t="s">
        <v>0</v>
      </c>
      <c r="B6" s="359" t="s">
        <v>1</v>
      </c>
      <c r="C6" s="359" t="s">
        <v>2</v>
      </c>
      <c r="D6" s="359" t="s">
        <v>3</v>
      </c>
      <c r="E6" s="359" t="s">
        <v>4</v>
      </c>
      <c r="F6" s="377" t="s">
        <v>5</v>
      </c>
      <c r="G6" s="368" t="s">
        <v>486</v>
      </c>
      <c r="H6" s="381" t="s">
        <v>500</v>
      </c>
      <c r="I6" s="381" t="s">
        <v>501</v>
      </c>
      <c r="J6" s="111"/>
      <c r="K6" s="381" t="s">
        <v>502</v>
      </c>
      <c r="L6" s="422" t="s">
        <v>503</v>
      </c>
      <c r="M6" s="62"/>
      <c r="N6" s="62"/>
      <c r="P6" s="14"/>
      <c r="Q6" s="14"/>
      <c r="R6" s="14"/>
      <c r="S6" s="17"/>
      <c r="T6" s="108"/>
      <c r="U6" s="108"/>
      <c r="V6" s="108"/>
      <c r="W6" s="108"/>
      <c r="X6" s="108"/>
      <c r="Y6" s="108"/>
      <c r="Z6" s="108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</row>
    <row r="7" spans="1:50" s="11" customFormat="1" ht="12.75" customHeight="1">
      <c r="A7" s="372"/>
      <c r="B7" s="360"/>
      <c r="C7" s="360"/>
      <c r="D7" s="360"/>
      <c r="E7" s="360"/>
      <c r="F7" s="378"/>
      <c r="G7" s="369"/>
      <c r="H7" s="420"/>
      <c r="I7" s="420"/>
      <c r="J7" s="169" t="s">
        <v>504</v>
      </c>
      <c r="K7" s="420"/>
      <c r="L7" s="423"/>
      <c r="M7" s="62"/>
      <c r="N7" s="62"/>
      <c r="P7" s="14"/>
      <c r="Q7" s="14"/>
      <c r="R7" s="14"/>
      <c r="S7" s="17"/>
      <c r="T7" s="108"/>
      <c r="U7" s="108"/>
      <c r="V7" s="108"/>
      <c r="W7" s="108"/>
      <c r="X7" s="108"/>
      <c r="Y7" s="108"/>
      <c r="Z7" s="108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</row>
    <row r="8" spans="1:50" s="11" customFormat="1" ht="13.5" thickBot="1">
      <c r="A8" s="395"/>
      <c r="B8" s="393"/>
      <c r="C8" s="393"/>
      <c r="D8" s="393"/>
      <c r="E8" s="393"/>
      <c r="F8" s="396"/>
      <c r="G8" s="370"/>
      <c r="H8" s="421"/>
      <c r="I8" s="421"/>
      <c r="J8" s="170" t="s">
        <v>505</v>
      </c>
      <c r="K8" s="421"/>
      <c r="L8" s="424"/>
      <c r="M8" s="62"/>
      <c r="N8" s="62"/>
      <c r="P8" s="23"/>
      <c r="Q8" s="23"/>
      <c r="R8" s="23"/>
      <c r="S8" s="17"/>
      <c r="T8" s="124"/>
      <c r="U8" s="124"/>
      <c r="V8" s="124"/>
      <c r="W8" s="124"/>
      <c r="X8" s="124"/>
      <c r="Y8" s="124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</row>
    <row r="9" spans="1:50" s="4" customFormat="1" ht="21.95" customHeight="1">
      <c r="A9" s="402">
        <v>117</v>
      </c>
      <c r="B9" s="402" t="s">
        <v>262</v>
      </c>
      <c r="C9" s="402" t="s">
        <v>280</v>
      </c>
      <c r="D9" s="403" t="s">
        <v>281</v>
      </c>
      <c r="E9" s="402" t="s">
        <v>22</v>
      </c>
      <c r="F9" s="176">
        <v>1</v>
      </c>
      <c r="G9" s="74">
        <v>28.76</v>
      </c>
      <c r="H9" s="52">
        <f>G9+G10</f>
        <v>45.96</v>
      </c>
      <c r="I9" s="56">
        <v>13.9</v>
      </c>
      <c r="J9" s="57">
        <f>H9*I9</f>
        <v>638.84400000000005</v>
      </c>
      <c r="K9" s="58">
        <v>8000</v>
      </c>
      <c r="L9" s="60">
        <f>J9*K9</f>
        <v>5110752</v>
      </c>
      <c r="M9" s="64"/>
      <c r="N9" s="64"/>
      <c r="O9" s="5">
        <v>1</v>
      </c>
      <c r="P9" s="22"/>
      <c r="Q9" s="22"/>
      <c r="R9" s="22"/>
      <c r="S9" s="10"/>
      <c r="T9" s="70"/>
      <c r="U9" s="125"/>
      <c r="V9" s="70"/>
      <c r="W9" s="126"/>
      <c r="X9" s="127"/>
      <c r="Y9" s="12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</row>
    <row r="10" spans="1:50" s="4" customFormat="1" ht="21.95" customHeight="1">
      <c r="A10" s="402"/>
      <c r="B10" s="402"/>
      <c r="C10" s="402"/>
      <c r="D10" s="403"/>
      <c r="E10" s="402"/>
      <c r="F10" s="176">
        <v>2</v>
      </c>
      <c r="G10" s="74">
        <v>17.2</v>
      </c>
      <c r="H10" s="55"/>
      <c r="I10" s="53"/>
      <c r="J10" s="54"/>
      <c r="K10" s="59"/>
      <c r="L10" s="51"/>
      <c r="M10" s="65"/>
      <c r="N10" s="65"/>
      <c r="O10" s="5"/>
      <c r="P10" s="22"/>
      <c r="Q10" s="22"/>
      <c r="R10" s="22"/>
      <c r="S10" s="10"/>
      <c r="T10" s="70"/>
      <c r="U10" s="125"/>
      <c r="V10" s="70"/>
      <c r="W10" s="126"/>
      <c r="X10" s="127"/>
      <c r="Y10" s="12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</row>
    <row r="11" spans="1:50" s="4" customFormat="1" ht="21.95" customHeight="1">
      <c r="A11" s="180">
        <v>91</v>
      </c>
      <c r="B11" s="176" t="s">
        <v>223</v>
      </c>
      <c r="C11" s="176" t="s">
        <v>224</v>
      </c>
      <c r="D11" s="177" t="s">
        <v>225</v>
      </c>
      <c r="E11" s="176" t="s">
        <v>20</v>
      </c>
      <c r="F11" s="176">
        <v>1</v>
      </c>
      <c r="G11" s="74">
        <v>55.22</v>
      </c>
      <c r="H11" s="52">
        <f>G11</f>
        <v>55.22</v>
      </c>
      <c r="I11" s="56">
        <v>13.9</v>
      </c>
      <c r="J11" s="57">
        <f>H11*I11</f>
        <v>767.55799999999999</v>
      </c>
      <c r="K11" s="58">
        <v>8000</v>
      </c>
      <c r="L11" s="60">
        <f>J11*K11</f>
        <v>6140464</v>
      </c>
      <c r="M11" s="66"/>
      <c r="N11" s="66"/>
      <c r="O11" s="5">
        <v>1</v>
      </c>
      <c r="P11" s="22"/>
      <c r="Q11" s="22"/>
      <c r="R11" s="22"/>
      <c r="S11" s="10"/>
      <c r="T11" s="70"/>
      <c r="U11" s="125"/>
      <c r="V11" s="70"/>
      <c r="W11" s="126"/>
      <c r="X11" s="127"/>
      <c r="Y11" s="12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 spans="1:50" s="4" customFormat="1" ht="21.95" customHeight="1">
      <c r="A12" s="410">
        <v>76</v>
      </c>
      <c r="B12" s="402" t="s">
        <v>170</v>
      </c>
      <c r="C12" s="402" t="s">
        <v>189</v>
      </c>
      <c r="D12" s="403" t="s">
        <v>190</v>
      </c>
      <c r="E12" s="402" t="s">
        <v>191</v>
      </c>
      <c r="F12" s="176">
        <v>1</v>
      </c>
      <c r="G12" s="74">
        <v>60.88</v>
      </c>
      <c r="H12" s="52">
        <f>SUM(G12:G14)</f>
        <v>117.11</v>
      </c>
      <c r="I12" s="56">
        <v>13.9</v>
      </c>
      <c r="J12" s="57">
        <f>H12*I12</f>
        <v>1627.829</v>
      </c>
      <c r="K12" s="58">
        <v>8000</v>
      </c>
      <c r="L12" s="60">
        <f>J12*K12</f>
        <v>13022632</v>
      </c>
      <c r="M12" s="67"/>
      <c r="N12" s="67"/>
      <c r="O12" s="5">
        <v>1</v>
      </c>
      <c r="P12" s="22"/>
      <c r="Q12" s="22"/>
      <c r="R12" s="22"/>
      <c r="S12" s="10"/>
      <c r="T12" s="70"/>
      <c r="U12" s="125"/>
      <c r="V12" s="70"/>
      <c r="W12" s="126"/>
      <c r="X12" s="127"/>
      <c r="Y12" s="12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0" s="4" customFormat="1" ht="21.95" customHeight="1">
      <c r="A13" s="410"/>
      <c r="B13" s="402"/>
      <c r="C13" s="402"/>
      <c r="D13" s="403"/>
      <c r="E13" s="402"/>
      <c r="F13" s="176">
        <v>2</v>
      </c>
      <c r="G13" s="74">
        <v>48.73</v>
      </c>
      <c r="H13" s="143"/>
      <c r="I13" s="144"/>
      <c r="J13" s="142"/>
      <c r="K13" s="145"/>
      <c r="L13" s="38"/>
      <c r="M13" s="67"/>
      <c r="N13" s="67"/>
      <c r="O13" s="5"/>
      <c r="P13" s="22"/>
      <c r="Q13" s="22"/>
      <c r="R13" s="22"/>
      <c r="S13" s="10"/>
      <c r="T13" s="70"/>
      <c r="U13" s="125"/>
      <c r="V13" s="70"/>
      <c r="W13" s="126"/>
      <c r="X13" s="127"/>
      <c r="Y13" s="12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0" s="4" customFormat="1" ht="21.95" customHeight="1">
      <c r="A14" s="410"/>
      <c r="B14" s="402"/>
      <c r="C14" s="402"/>
      <c r="D14" s="403"/>
      <c r="E14" s="402"/>
      <c r="F14" s="176">
        <v>3</v>
      </c>
      <c r="G14" s="74">
        <v>7.5</v>
      </c>
      <c r="H14" s="143"/>
      <c r="I14" s="144"/>
      <c r="J14" s="142"/>
      <c r="K14" s="145"/>
      <c r="L14" s="38"/>
      <c r="M14" s="67"/>
      <c r="N14" s="67"/>
      <c r="O14" s="5"/>
      <c r="P14" s="22"/>
      <c r="Q14" s="22"/>
      <c r="R14" s="22"/>
      <c r="S14" s="10"/>
      <c r="T14" s="70"/>
      <c r="U14" s="125"/>
      <c r="V14" s="70"/>
      <c r="W14" s="126"/>
      <c r="X14" s="127"/>
      <c r="Y14" s="12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0" s="4" customFormat="1" ht="21.95" customHeight="1">
      <c r="A15" s="411">
        <v>80</v>
      </c>
      <c r="B15" s="398" t="s">
        <v>195</v>
      </c>
      <c r="C15" s="398" t="s">
        <v>200</v>
      </c>
      <c r="D15" s="407" t="s">
        <v>201</v>
      </c>
      <c r="E15" s="398" t="s">
        <v>152</v>
      </c>
      <c r="F15" s="178">
        <v>1</v>
      </c>
      <c r="G15" s="84"/>
      <c r="H15" s="52">
        <f>SUM(G15:G17)</f>
        <v>0</v>
      </c>
      <c r="I15" s="56">
        <v>13.9</v>
      </c>
      <c r="J15" s="57">
        <f>H15*I15</f>
        <v>0</v>
      </c>
      <c r="K15" s="58">
        <v>8000</v>
      </c>
      <c r="L15" s="60">
        <f>J15*K15</f>
        <v>0</v>
      </c>
      <c r="M15" s="67"/>
      <c r="N15" s="67"/>
      <c r="O15" s="5">
        <v>1</v>
      </c>
      <c r="P15" s="22"/>
      <c r="Q15" s="22"/>
      <c r="R15" s="22"/>
      <c r="S15" s="10"/>
      <c r="T15" s="70"/>
      <c r="U15" s="125"/>
      <c r="V15" s="70"/>
      <c r="W15" s="126"/>
      <c r="X15" s="127"/>
      <c r="Y15" s="12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0" s="4" customFormat="1" ht="21.95" customHeight="1">
      <c r="A16" s="411"/>
      <c r="B16" s="398"/>
      <c r="C16" s="398"/>
      <c r="D16" s="407"/>
      <c r="E16" s="398"/>
      <c r="F16" s="178">
        <v>2</v>
      </c>
      <c r="G16" s="84"/>
      <c r="H16" s="143"/>
      <c r="I16" s="144"/>
      <c r="J16" s="142"/>
      <c r="K16" s="145"/>
      <c r="L16" s="38"/>
      <c r="M16" s="67"/>
      <c r="N16" s="67"/>
      <c r="O16" s="5"/>
      <c r="P16" s="22"/>
      <c r="Q16" s="22"/>
      <c r="R16" s="22"/>
      <c r="S16" s="10"/>
      <c r="T16" s="70"/>
      <c r="U16" s="125"/>
      <c r="V16" s="70"/>
      <c r="W16" s="126"/>
      <c r="X16" s="127"/>
      <c r="Y16" s="12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50" s="4" customFormat="1" ht="21.95" customHeight="1">
      <c r="A17" s="411"/>
      <c r="B17" s="398"/>
      <c r="C17" s="398"/>
      <c r="D17" s="407"/>
      <c r="E17" s="398"/>
      <c r="F17" s="178">
        <v>3</v>
      </c>
      <c r="G17" s="84"/>
      <c r="H17" s="143"/>
      <c r="I17" s="144"/>
      <c r="J17" s="142"/>
      <c r="K17" s="145"/>
      <c r="L17" s="38"/>
      <c r="M17" s="67"/>
      <c r="N17" s="67"/>
      <c r="O17" s="5"/>
      <c r="P17" s="22"/>
      <c r="Q17" s="22"/>
      <c r="R17" s="22"/>
      <c r="S17" s="10"/>
      <c r="T17" s="70"/>
      <c r="U17" s="125"/>
      <c r="V17" s="70"/>
      <c r="W17" s="126"/>
      <c r="X17" s="127"/>
      <c r="Y17" s="12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</row>
    <row r="18" spans="1:50" s="4" customFormat="1" ht="21.95" customHeight="1">
      <c r="A18" s="402">
        <v>138</v>
      </c>
      <c r="B18" s="402" t="s">
        <v>304</v>
      </c>
      <c r="C18" s="402" t="s">
        <v>325</v>
      </c>
      <c r="D18" s="403" t="s">
        <v>326</v>
      </c>
      <c r="E18" s="402" t="s">
        <v>152</v>
      </c>
      <c r="F18" s="176">
        <v>1</v>
      </c>
      <c r="G18" s="74">
        <v>6.1</v>
      </c>
      <c r="H18" s="52">
        <f>SUM(G18:G20)</f>
        <v>60.970000000000006</v>
      </c>
      <c r="I18" s="56">
        <v>13.9</v>
      </c>
      <c r="J18" s="57">
        <f>H18*I18</f>
        <v>847.48300000000006</v>
      </c>
      <c r="K18" s="58">
        <v>8000</v>
      </c>
      <c r="L18" s="60">
        <f>J18*K18</f>
        <v>6779864.0000000009</v>
      </c>
      <c r="M18" s="64" t="s">
        <v>526</v>
      </c>
      <c r="N18" s="64"/>
      <c r="O18" s="5">
        <v>1</v>
      </c>
      <c r="P18" s="22"/>
      <c r="Q18" s="22"/>
      <c r="R18" s="22"/>
      <c r="S18" s="10"/>
      <c r="T18" s="70"/>
      <c r="U18" s="125"/>
      <c r="V18" s="70"/>
      <c r="W18" s="126"/>
      <c r="X18" s="127"/>
      <c r="Y18" s="12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</row>
    <row r="19" spans="1:50" s="4" customFormat="1" ht="21.95" customHeight="1">
      <c r="A19" s="402"/>
      <c r="B19" s="402"/>
      <c r="C19" s="402"/>
      <c r="D19" s="403"/>
      <c r="E19" s="402"/>
      <c r="F19" s="176">
        <v>2</v>
      </c>
      <c r="G19" s="74">
        <v>48.77</v>
      </c>
      <c r="H19" s="52"/>
      <c r="I19" s="56"/>
      <c r="J19" s="57"/>
      <c r="K19" s="58"/>
      <c r="L19" s="60"/>
      <c r="M19" s="64"/>
      <c r="N19" s="64"/>
      <c r="O19" s="5"/>
      <c r="P19" s="22"/>
      <c r="Q19" s="22"/>
      <c r="R19" s="22"/>
      <c r="S19" s="10"/>
      <c r="T19" s="70"/>
      <c r="U19" s="125"/>
      <c r="V19" s="70"/>
      <c r="W19" s="126"/>
      <c r="X19" s="127"/>
      <c r="Y19" s="12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</row>
    <row r="20" spans="1:50" s="4" customFormat="1" ht="21.95" customHeight="1">
      <c r="A20" s="402"/>
      <c r="B20" s="402"/>
      <c r="C20" s="402"/>
      <c r="D20" s="403"/>
      <c r="E20" s="402"/>
      <c r="F20" s="176">
        <v>3</v>
      </c>
      <c r="G20" s="74">
        <v>6.1</v>
      </c>
      <c r="H20" s="55"/>
      <c r="I20" s="53"/>
      <c r="J20" s="54"/>
      <c r="K20" s="59"/>
      <c r="L20" s="51"/>
      <c r="M20" s="65"/>
      <c r="N20" s="65"/>
      <c r="O20" s="5"/>
      <c r="P20" s="22"/>
      <c r="Q20" s="22"/>
      <c r="R20" s="22"/>
      <c r="S20" s="10"/>
      <c r="T20" s="70"/>
      <c r="U20" s="125"/>
      <c r="V20" s="70"/>
      <c r="W20" s="126"/>
      <c r="X20" s="127"/>
      <c r="Y20" s="12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</row>
    <row r="21" spans="1:50" s="4" customFormat="1" ht="21.95" customHeight="1">
      <c r="A21" s="402">
        <v>147</v>
      </c>
      <c r="B21" s="402" t="s">
        <v>343</v>
      </c>
      <c r="C21" s="402" t="s">
        <v>346</v>
      </c>
      <c r="D21" s="403" t="s">
        <v>347</v>
      </c>
      <c r="E21" s="402" t="s">
        <v>348</v>
      </c>
      <c r="F21" s="176">
        <v>1</v>
      </c>
      <c r="G21" s="74">
        <v>5.64</v>
      </c>
      <c r="H21" s="52">
        <f>SUM(G21:G24)</f>
        <v>103.18</v>
      </c>
      <c r="I21" s="56">
        <v>13.9</v>
      </c>
      <c r="J21" s="57">
        <f>H21*I21</f>
        <v>1434.2020000000002</v>
      </c>
      <c r="K21" s="58">
        <v>8000</v>
      </c>
      <c r="L21" s="60">
        <f>J21*K21</f>
        <v>11473616.000000002</v>
      </c>
      <c r="M21" s="66"/>
      <c r="N21" s="66"/>
      <c r="O21" s="5">
        <v>1</v>
      </c>
      <c r="P21" s="22"/>
      <c r="Q21" s="22"/>
      <c r="R21" s="22"/>
      <c r="S21" s="10"/>
      <c r="T21" s="70"/>
      <c r="U21" s="125"/>
      <c r="V21" s="70"/>
      <c r="W21" s="126"/>
      <c r="X21" s="127"/>
      <c r="Y21" s="12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</row>
    <row r="22" spans="1:50" s="4" customFormat="1" ht="21.95" customHeight="1">
      <c r="A22" s="402"/>
      <c r="B22" s="402"/>
      <c r="C22" s="402"/>
      <c r="D22" s="403"/>
      <c r="E22" s="402"/>
      <c r="F22" s="176">
        <v>2</v>
      </c>
      <c r="G22" s="74">
        <v>27.43</v>
      </c>
      <c r="H22" s="52"/>
      <c r="I22" s="56"/>
      <c r="J22" s="57"/>
      <c r="K22" s="58"/>
      <c r="L22" s="60"/>
      <c r="M22" s="64"/>
      <c r="N22" s="64"/>
      <c r="O22" s="5"/>
      <c r="P22" s="22"/>
      <c r="Q22" s="22"/>
      <c r="R22" s="22"/>
      <c r="S22" s="10"/>
      <c r="T22" s="70"/>
      <c r="U22" s="125"/>
      <c r="V22" s="70"/>
      <c r="W22" s="126"/>
      <c r="X22" s="127"/>
      <c r="Y22" s="12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</row>
    <row r="23" spans="1:50" s="4" customFormat="1" ht="21.95" customHeight="1">
      <c r="A23" s="402"/>
      <c r="B23" s="402"/>
      <c r="C23" s="402"/>
      <c r="D23" s="403"/>
      <c r="E23" s="402"/>
      <c r="F23" s="176">
        <v>3</v>
      </c>
      <c r="G23" s="74">
        <v>48.77</v>
      </c>
      <c r="H23" s="55"/>
      <c r="I23" s="53"/>
      <c r="J23" s="54"/>
      <c r="K23" s="59"/>
      <c r="L23" s="51"/>
      <c r="M23" s="65"/>
      <c r="N23" s="65"/>
      <c r="O23" s="5"/>
      <c r="P23" s="22"/>
      <c r="Q23" s="22"/>
      <c r="R23" s="22"/>
      <c r="S23" s="10"/>
      <c r="T23" s="70"/>
      <c r="U23" s="125"/>
      <c r="V23" s="70"/>
      <c r="W23" s="126"/>
      <c r="X23" s="127"/>
      <c r="Y23" s="12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</row>
    <row r="24" spans="1:50" s="4" customFormat="1" ht="21.95" customHeight="1">
      <c r="A24" s="402"/>
      <c r="B24" s="402"/>
      <c r="C24" s="402"/>
      <c r="D24" s="403"/>
      <c r="E24" s="402"/>
      <c r="F24" s="176">
        <v>4</v>
      </c>
      <c r="G24" s="74">
        <v>21.34</v>
      </c>
      <c r="H24" s="55"/>
      <c r="I24" s="53"/>
      <c r="J24" s="54"/>
      <c r="K24" s="59"/>
      <c r="L24" s="61"/>
      <c r="M24" s="66"/>
      <c r="N24" s="66"/>
      <c r="O24" s="5"/>
      <c r="P24" s="22"/>
      <c r="Q24" s="22"/>
      <c r="R24" s="22"/>
      <c r="S24" s="10"/>
      <c r="T24" s="70"/>
      <c r="U24" s="125"/>
      <c r="V24" s="70"/>
      <c r="W24" s="126"/>
      <c r="X24" s="127"/>
      <c r="Y24" s="12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spans="1:50" s="4" customFormat="1" ht="21.95" customHeight="1">
      <c r="A25" s="410">
        <v>79</v>
      </c>
      <c r="B25" s="402" t="s">
        <v>195</v>
      </c>
      <c r="C25" s="402" t="s">
        <v>198</v>
      </c>
      <c r="D25" s="403" t="s">
        <v>199</v>
      </c>
      <c r="E25" s="402" t="s">
        <v>152</v>
      </c>
      <c r="F25" s="176">
        <v>1</v>
      </c>
      <c r="G25" s="74">
        <v>7.8</v>
      </c>
      <c r="H25" s="147">
        <f>SUM(G25:G27)</f>
        <v>80.849999999999994</v>
      </c>
      <c r="I25" s="56">
        <v>13.9</v>
      </c>
      <c r="J25" s="57">
        <f>H25*I25</f>
        <v>1123.8150000000001</v>
      </c>
      <c r="K25" s="58">
        <v>8000</v>
      </c>
      <c r="L25" s="60">
        <f>J25*K25</f>
        <v>8990520</v>
      </c>
      <c r="M25" s="68"/>
      <c r="N25" s="68"/>
      <c r="O25" s="5">
        <v>1</v>
      </c>
      <c r="P25" s="22"/>
      <c r="Q25" s="22"/>
      <c r="R25" s="22"/>
      <c r="S25" s="10"/>
      <c r="T25" s="70"/>
      <c r="U25" s="125"/>
      <c r="V25" s="70"/>
      <c r="W25" s="126"/>
      <c r="X25" s="127"/>
      <c r="Y25" s="12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</row>
    <row r="26" spans="1:50" s="4" customFormat="1" ht="21.95" customHeight="1">
      <c r="A26" s="410"/>
      <c r="B26" s="402"/>
      <c r="C26" s="402"/>
      <c r="D26" s="403"/>
      <c r="E26" s="402"/>
      <c r="F26" s="176">
        <v>2</v>
      </c>
      <c r="G26" s="74">
        <v>60.75</v>
      </c>
      <c r="H26" s="147"/>
      <c r="I26" s="148"/>
      <c r="J26" s="149"/>
      <c r="K26" s="144"/>
      <c r="L26" s="35"/>
      <c r="M26" s="68"/>
      <c r="N26" s="68"/>
      <c r="O26" s="5"/>
      <c r="P26" s="22"/>
      <c r="Q26" s="22"/>
      <c r="R26" s="22"/>
      <c r="S26" s="10"/>
      <c r="T26" s="70"/>
      <c r="U26" s="125"/>
      <c r="V26" s="70"/>
      <c r="W26" s="126"/>
      <c r="X26" s="127"/>
      <c r="Y26" s="12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</row>
    <row r="27" spans="1:50" s="4" customFormat="1" ht="21.95" customHeight="1">
      <c r="A27" s="410"/>
      <c r="B27" s="402"/>
      <c r="C27" s="402"/>
      <c r="D27" s="403"/>
      <c r="E27" s="402"/>
      <c r="F27" s="176">
        <v>3</v>
      </c>
      <c r="G27" s="74">
        <v>12.3</v>
      </c>
      <c r="H27" s="52"/>
      <c r="I27" s="56"/>
      <c r="J27" s="57"/>
      <c r="K27" s="58"/>
      <c r="L27" s="60"/>
      <c r="M27" s="64"/>
      <c r="N27" s="64"/>
      <c r="O27" s="5"/>
      <c r="P27" s="22"/>
      <c r="Q27" s="22"/>
      <c r="R27" s="22"/>
      <c r="S27" s="10"/>
      <c r="T27" s="70"/>
      <c r="U27" s="125"/>
      <c r="V27" s="70"/>
      <c r="W27" s="126"/>
      <c r="X27" s="127"/>
      <c r="Y27" s="12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spans="1:50" s="4" customFormat="1" ht="21.95" customHeight="1">
      <c r="A28" s="410">
        <v>86</v>
      </c>
      <c r="B28" s="402" t="s">
        <v>195</v>
      </c>
      <c r="C28" s="402" t="s">
        <v>212</v>
      </c>
      <c r="D28" s="403" t="s">
        <v>213</v>
      </c>
      <c r="E28" s="402" t="s">
        <v>62</v>
      </c>
      <c r="F28" s="176">
        <v>1</v>
      </c>
      <c r="G28" s="90">
        <v>6.9</v>
      </c>
      <c r="H28" s="147">
        <f>SUM(G28:G30)</f>
        <v>80.45</v>
      </c>
      <c r="I28" s="56">
        <v>13.9</v>
      </c>
      <c r="J28" s="57">
        <f>H28*I28</f>
        <v>1118.2550000000001</v>
      </c>
      <c r="K28" s="58">
        <v>8000</v>
      </c>
      <c r="L28" s="60">
        <f>J28*K28</f>
        <v>8946040</v>
      </c>
      <c r="M28" s="65"/>
      <c r="N28" s="65"/>
      <c r="O28" s="5">
        <v>1</v>
      </c>
      <c r="P28" s="22"/>
      <c r="Q28" s="22"/>
      <c r="R28" s="22"/>
      <c r="S28" s="10"/>
      <c r="T28" s="70"/>
      <c r="U28" s="125"/>
      <c r="V28" s="70"/>
      <c r="W28" s="126"/>
      <c r="X28" s="127"/>
      <c r="Y28" s="12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spans="1:50" s="4" customFormat="1" ht="21.95" customHeight="1">
      <c r="A29" s="410"/>
      <c r="B29" s="402"/>
      <c r="C29" s="402"/>
      <c r="D29" s="403"/>
      <c r="E29" s="402"/>
      <c r="F29" s="176">
        <v>2</v>
      </c>
      <c r="G29" s="74">
        <v>60.75</v>
      </c>
      <c r="H29" s="55"/>
      <c r="I29" s="53"/>
      <c r="J29" s="54"/>
      <c r="K29" s="59"/>
      <c r="L29" s="61"/>
      <c r="M29" s="66"/>
      <c r="N29" s="66"/>
      <c r="O29" s="5"/>
      <c r="P29" s="22"/>
      <c r="Q29" s="22"/>
      <c r="R29" s="22"/>
      <c r="S29" s="10"/>
      <c r="T29" s="70"/>
      <c r="U29" s="125"/>
      <c r="V29" s="70"/>
      <c r="W29" s="126"/>
      <c r="X29" s="127"/>
      <c r="Y29" s="12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spans="1:50" s="4" customFormat="1" ht="21.95" customHeight="1">
      <c r="A30" s="410"/>
      <c r="B30" s="402"/>
      <c r="C30" s="402"/>
      <c r="D30" s="403"/>
      <c r="E30" s="402"/>
      <c r="F30" s="176">
        <v>3</v>
      </c>
      <c r="G30" s="74">
        <v>12.8</v>
      </c>
      <c r="H30" s="52"/>
      <c r="I30" s="56"/>
      <c r="J30" s="57"/>
      <c r="K30" s="58"/>
      <c r="L30" s="60"/>
      <c r="M30" s="64"/>
      <c r="N30" s="64"/>
      <c r="O30" s="5"/>
      <c r="P30" s="22"/>
      <c r="Q30" s="22"/>
      <c r="R30" s="22"/>
      <c r="S30" s="10"/>
      <c r="T30" s="70"/>
      <c r="U30" s="125"/>
      <c r="V30" s="70"/>
      <c r="W30" s="126"/>
      <c r="X30" s="127"/>
      <c r="Y30" s="12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spans="1:50" s="4" customFormat="1" ht="21.95" customHeight="1">
      <c r="A31" s="303"/>
      <c r="B31" s="299"/>
      <c r="C31" s="299"/>
      <c r="D31" s="300"/>
      <c r="E31" s="299"/>
      <c r="F31" s="299"/>
      <c r="G31" s="74"/>
      <c r="H31" s="52"/>
      <c r="I31" s="56"/>
      <c r="J31" s="57"/>
      <c r="K31" s="58"/>
      <c r="L31" s="60"/>
      <c r="M31" s="64"/>
      <c r="N31" s="64"/>
      <c r="O31" s="5"/>
      <c r="P31" s="22"/>
      <c r="Q31" s="22"/>
      <c r="R31" s="22"/>
      <c r="S31" s="10"/>
      <c r="T31" s="70"/>
      <c r="U31" s="125"/>
      <c r="V31" s="70"/>
      <c r="W31" s="126"/>
      <c r="X31" s="127"/>
      <c r="Y31" s="12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spans="1:50" s="4" customFormat="1" ht="21.95" customHeight="1">
      <c r="A32" s="303"/>
      <c r="B32" s="299"/>
      <c r="C32" s="299"/>
      <c r="D32" s="300"/>
      <c r="E32" s="299"/>
      <c r="F32" s="299"/>
      <c r="G32" s="74"/>
      <c r="H32" s="52"/>
      <c r="I32" s="56"/>
      <c r="J32" s="57"/>
      <c r="K32" s="58"/>
      <c r="L32" s="60"/>
      <c r="M32" s="64"/>
      <c r="N32" s="64"/>
      <c r="O32" s="5"/>
      <c r="P32" s="22"/>
      <c r="Q32" s="22"/>
      <c r="R32" s="22"/>
      <c r="S32" s="10"/>
      <c r="T32" s="70"/>
      <c r="U32" s="125"/>
      <c r="V32" s="70"/>
      <c r="W32" s="126"/>
      <c r="X32" s="127"/>
      <c r="Y32" s="12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spans="1:50" s="4" customFormat="1" ht="21.95" customHeight="1">
      <c r="A33" s="303"/>
      <c r="B33" s="299"/>
      <c r="C33" s="299"/>
      <c r="D33" s="300"/>
      <c r="E33" s="299"/>
      <c r="F33" s="299"/>
      <c r="G33" s="74"/>
      <c r="H33" s="52"/>
      <c r="I33" s="56"/>
      <c r="J33" s="57"/>
      <c r="K33" s="58"/>
      <c r="L33" s="60"/>
      <c r="M33" s="64"/>
      <c r="N33" s="64"/>
      <c r="O33" s="5"/>
      <c r="P33" s="22"/>
      <c r="Q33" s="22"/>
      <c r="R33" s="22"/>
      <c r="S33" s="10"/>
      <c r="T33" s="70"/>
      <c r="U33" s="125"/>
      <c r="V33" s="70"/>
      <c r="W33" s="126"/>
      <c r="X33" s="127"/>
      <c r="Y33" s="12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4" spans="1:50" s="4" customFormat="1" ht="21.95" customHeight="1">
      <c r="A34" s="362" t="s">
        <v>25</v>
      </c>
      <c r="B34" s="362"/>
      <c r="C34" s="362"/>
      <c r="D34" s="362"/>
      <c r="E34" s="362"/>
      <c r="F34" s="362"/>
      <c r="G34" s="362"/>
      <c r="H34" s="362"/>
      <c r="I34" s="362"/>
      <c r="J34" s="362"/>
      <c r="K34" s="362"/>
      <c r="L34" s="362"/>
      <c r="M34" s="64"/>
      <c r="N34" s="64"/>
      <c r="O34" s="5"/>
      <c r="P34" s="22"/>
      <c r="Q34" s="22"/>
      <c r="R34" s="22"/>
      <c r="S34" s="10"/>
      <c r="T34" s="70"/>
      <c r="U34" s="125"/>
      <c r="V34" s="70"/>
      <c r="W34" s="126"/>
      <c r="X34" s="127"/>
      <c r="Y34" s="12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spans="1:50" s="4" customFormat="1" ht="21.95" customHeight="1">
      <c r="A35" s="363" t="s">
        <v>26</v>
      </c>
      <c r="B35" s="363"/>
      <c r="C35" s="363"/>
      <c r="D35" s="363"/>
      <c r="E35" s="363"/>
      <c r="F35" s="363"/>
      <c r="G35" s="363"/>
      <c r="H35" s="363"/>
      <c r="I35" s="363"/>
      <c r="J35" s="363"/>
      <c r="K35" s="363"/>
      <c r="L35" s="363"/>
      <c r="M35" s="64"/>
      <c r="N35" s="64"/>
      <c r="O35" s="5"/>
      <c r="P35" s="22"/>
      <c r="Q35" s="22"/>
      <c r="R35" s="22"/>
      <c r="S35" s="10"/>
      <c r="T35" s="70"/>
      <c r="U35" s="125"/>
      <c r="V35" s="70"/>
      <c r="W35" s="126"/>
      <c r="X35" s="127"/>
      <c r="Y35" s="12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spans="1:50" s="4" customFormat="1" ht="21.95" customHeight="1">
      <c r="A36" s="363" t="s">
        <v>518</v>
      </c>
      <c r="B36" s="363"/>
      <c r="C36" s="363"/>
      <c r="D36" s="363"/>
      <c r="E36" s="363"/>
      <c r="F36" s="363"/>
      <c r="G36" s="363"/>
      <c r="H36" s="363"/>
      <c r="I36" s="363"/>
      <c r="J36" s="363"/>
      <c r="K36" s="363"/>
      <c r="L36" s="363"/>
      <c r="M36" s="64"/>
      <c r="N36" s="64"/>
      <c r="O36" s="5"/>
      <c r="P36" s="22"/>
      <c r="Q36" s="22"/>
      <c r="R36" s="22"/>
      <c r="S36" s="10"/>
      <c r="T36" s="70"/>
      <c r="U36" s="125"/>
      <c r="V36" s="70"/>
      <c r="W36" s="126"/>
      <c r="X36" s="127"/>
      <c r="Y36" s="12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spans="1:50" s="4" customFormat="1" ht="21.95" customHeight="1">
      <c r="A37" s="313" t="s">
        <v>548</v>
      </c>
      <c r="B37" s="297"/>
      <c r="C37" s="297"/>
      <c r="D37" s="297"/>
      <c r="E37" s="297"/>
      <c r="F37" s="297"/>
      <c r="G37" s="297"/>
      <c r="H37" s="297"/>
      <c r="I37" s="297"/>
      <c r="J37" s="297"/>
      <c r="K37" s="297"/>
      <c r="L37" s="297"/>
      <c r="M37" s="64"/>
      <c r="N37" s="64"/>
      <c r="O37" s="5"/>
      <c r="P37" s="22"/>
      <c r="Q37" s="22"/>
      <c r="R37" s="22"/>
      <c r="S37" s="10"/>
      <c r="T37" s="70"/>
      <c r="U37" s="125"/>
      <c r="V37" s="70"/>
      <c r="W37" s="126"/>
      <c r="X37" s="127"/>
      <c r="Y37" s="12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</row>
    <row r="38" spans="1:50" s="4" customFormat="1" ht="12.95" customHeight="1" thickBot="1">
      <c r="A38" s="8"/>
      <c r="B38" s="8"/>
      <c r="C38" s="9"/>
      <c r="D38" s="9"/>
      <c r="E38" s="6"/>
      <c r="F38" s="10"/>
      <c r="G38" s="10"/>
      <c r="H38" s="10"/>
      <c r="I38" s="10"/>
      <c r="J38" s="10"/>
      <c r="K38" s="10"/>
      <c r="L38" s="6"/>
      <c r="M38" s="64"/>
      <c r="N38" s="64"/>
      <c r="O38" s="5"/>
      <c r="P38" s="22"/>
      <c r="Q38" s="22"/>
      <c r="R38" s="22"/>
      <c r="S38" s="10"/>
      <c r="T38" s="70"/>
      <c r="U38" s="125"/>
      <c r="V38" s="70"/>
      <c r="W38" s="126"/>
      <c r="X38" s="127"/>
      <c r="Y38" s="12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spans="1:50" s="4" customFormat="1" ht="21.95" customHeight="1">
      <c r="A39" s="371" t="s">
        <v>0</v>
      </c>
      <c r="B39" s="359" t="s">
        <v>1</v>
      </c>
      <c r="C39" s="359" t="s">
        <v>2</v>
      </c>
      <c r="D39" s="359" t="s">
        <v>3</v>
      </c>
      <c r="E39" s="359" t="s">
        <v>4</v>
      </c>
      <c r="F39" s="377" t="s">
        <v>5</v>
      </c>
      <c r="G39" s="368" t="s">
        <v>486</v>
      </c>
      <c r="H39" s="381" t="s">
        <v>500</v>
      </c>
      <c r="I39" s="381" t="s">
        <v>501</v>
      </c>
      <c r="J39" s="298"/>
      <c r="K39" s="381" t="s">
        <v>502</v>
      </c>
      <c r="L39" s="422" t="s">
        <v>503</v>
      </c>
      <c r="M39" s="64"/>
      <c r="N39" s="64"/>
      <c r="O39" s="5"/>
      <c r="P39" s="22"/>
      <c r="Q39" s="22"/>
      <c r="R39" s="22"/>
      <c r="S39" s="10"/>
      <c r="T39" s="70"/>
      <c r="U39" s="125"/>
      <c r="V39" s="70"/>
      <c r="W39" s="126"/>
      <c r="X39" s="127"/>
      <c r="Y39" s="12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</row>
    <row r="40" spans="1:50" s="4" customFormat="1" ht="21.95" customHeight="1">
      <c r="A40" s="372"/>
      <c r="B40" s="360"/>
      <c r="C40" s="360"/>
      <c r="D40" s="360"/>
      <c r="E40" s="360"/>
      <c r="F40" s="378"/>
      <c r="G40" s="369"/>
      <c r="H40" s="420"/>
      <c r="I40" s="420"/>
      <c r="J40" s="306" t="s">
        <v>504</v>
      </c>
      <c r="K40" s="420"/>
      <c r="L40" s="423"/>
      <c r="M40" s="64"/>
      <c r="N40" s="64"/>
      <c r="O40" s="5"/>
      <c r="P40" s="22"/>
      <c r="Q40" s="22"/>
      <c r="R40" s="22"/>
      <c r="S40" s="10"/>
      <c r="T40" s="70"/>
      <c r="U40" s="125"/>
      <c r="V40" s="70"/>
      <c r="W40" s="126"/>
      <c r="X40" s="127"/>
      <c r="Y40" s="12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spans="1:50" s="4" customFormat="1" ht="21.95" customHeight="1" thickBot="1">
      <c r="A41" s="395"/>
      <c r="B41" s="393"/>
      <c r="C41" s="393"/>
      <c r="D41" s="393"/>
      <c r="E41" s="393"/>
      <c r="F41" s="396"/>
      <c r="G41" s="370"/>
      <c r="H41" s="421"/>
      <c r="I41" s="421"/>
      <c r="J41" s="307" t="s">
        <v>505</v>
      </c>
      <c r="K41" s="421"/>
      <c r="L41" s="424"/>
      <c r="M41" s="64"/>
      <c r="N41" s="64"/>
      <c r="O41" s="5"/>
      <c r="P41" s="22"/>
      <c r="Q41" s="22"/>
      <c r="R41" s="22"/>
      <c r="S41" s="10"/>
      <c r="T41" s="70"/>
      <c r="U41" s="125"/>
      <c r="V41" s="70"/>
      <c r="W41" s="126"/>
      <c r="X41" s="127"/>
      <c r="Y41" s="12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</row>
    <row r="42" spans="1:50" s="4" customFormat="1" ht="21.95" customHeight="1">
      <c r="A42" s="402">
        <v>115</v>
      </c>
      <c r="B42" s="402" t="s">
        <v>262</v>
      </c>
      <c r="C42" s="402" t="s">
        <v>275</v>
      </c>
      <c r="D42" s="403" t="s">
        <v>276</v>
      </c>
      <c r="E42" s="402" t="s">
        <v>277</v>
      </c>
      <c r="F42" s="176">
        <v>1</v>
      </c>
      <c r="G42" s="74">
        <v>6.3</v>
      </c>
      <c r="H42" s="52">
        <f>SUM(G42:G45)</f>
        <v>106.38</v>
      </c>
      <c r="I42" s="56">
        <v>13.9</v>
      </c>
      <c r="J42" s="57">
        <f>H42*I42</f>
        <v>1478.682</v>
      </c>
      <c r="K42" s="58">
        <v>8000</v>
      </c>
      <c r="L42" s="60">
        <f>J42*K42</f>
        <v>11829456</v>
      </c>
      <c r="M42" s="65"/>
      <c r="N42" s="65"/>
      <c r="O42" s="5">
        <v>1</v>
      </c>
      <c r="P42" s="22"/>
      <c r="Q42" s="22"/>
      <c r="R42" s="22"/>
      <c r="S42" s="10"/>
      <c r="T42" s="70"/>
      <c r="U42" s="125"/>
      <c r="V42" s="70"/>
      <c r="W42" s="126"/>
      <c r="X42" s="127"/>
      <c r="Y42" s="12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</row>
    <row r="43" spans="1:50" s="4" customFormat="1" ht="21.95" customHeight="1">
      <c r="A43" s="402"/>
      <c r="B43" s="402"/>
      <c r="C43" s="402"/>
      <c r="D43" s="403"/>
      <c r="E43" s="402"/>
      <c r="F43" s="176">
        <v>2</v>
      </c>
      <c r="G43" s="74">
        <v>27.38</v>
      </c>
      <c r="H43" s="55"/>
      <c r="I43" s="53"/>
      <c r="J43" s="54"/>
      <c r="K43" s="59"/>
      <c r="L43" s="61"/>
      <c r="M43" s="66"/>
      <c r="N43" s="66"/>
      <c r="O43" s="5"/>
      <c r="P43" s="22"/>
      <c r="Q43" s="22"/>
      <c r="R43" s="22"/>
      <c r="S43" s="10"/>
      <c r="T43" s="70"/>
      <c r="U43" s="125"/>
      <c r="V43" s="70"/>
      <c r="W43" s="126"/>
      <c r="X43" s="127"/>
      <c r="Y43" s="12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spans="1:50" s="4" customFormat="1" ht="21.95" customHeight="1">
      <c r="A44" s="402"/>
      <c r="B44" s="402"/>
      <c r="C44" s="402"/>
      <c r="D44" s="403"/>
      <c r="E44" s="402"/>
      <c r="F44" s="176">
        <v>3</v>
      </c>
      <c r="G44" s="74">
        <v>60.9</v>
      </c>
      <c r="H44" s="52"/>
      <c r="I44" s="56"/>
      <c r="J44" s="57"/>
      <c r="K44" s="58"/>
      <c r="L44" s="60"/>
      <c r="M44" s="64"/>
      <c r="N44" s="64"/>
      <c r="O44" s="5"/>
      <c r="P44" s="22"/>
      <c r="Q44" s="22"/>
      <c r="R44" s="22"/>
      <c r="S44" s="10"/>
      <c r="T44" s="70"/>
      <c r="U44" s="125"/>
      <c r="V44" s="70"/>
      <c r="W44" s="126"/>
      <c r="X44" s="127"/>
      <c r="Y44" s="12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spans="1:50" s="4" customFormat="1" ht="21.95" customHeight="1">
      <c r="A45" s="402"/>
      <c r="B45" s="402"/>
      <c r="C45" s="402"/>
      <c r="D45" s="403"/>
      <c r="E45" s="402"/>
      <c r="F45" s="176">
        <v>4</v>
      </c>
      <c r="G45" s="74">
        <v>11.8</v>
      </c>
      <c r="H45" s="425"/>
      <c r="I45" s="426"/>
      <c r="J45" s="54"/>
      <c r="K45" s="59"/>
      <c r="L45" s="51"/>
      <c r="M45" s="65"/>
      <c r="N45" s="65"/>
      <c r="O45" s="5"/>
      <c r="P45" s="22"/>
      <c r="Q45" s="22"/>
      <c r="R45" s="22"/>
      <c r="S45" s="10"/>
      <c r="T45" s="70"/>
      <c r="U45" s="125"/>
      <c r="V45" s="70"/>
      <c r="W45" s="126"/>
      <c r="X45" s="127"/>
      <c r="Y45" s="12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pans="1:50" s="4" customFormat="1" ht="21.95" customHeight="1">
      <c r="A46" s="410">
        <v>110</v>
      </c>
      <c r="B46" s="402" t="s">
        <v>262</v>
      </c>
      <c r="C46" s="402" t="s">
        <v>265</v>
      </c>
      <c r="D46" s="403" t="s">
        <v>266</v>
      </c>
      <c r="E46" s="402" t="s">
        <v>152</v>
      </c>
      <c r="F46" s="176">
        <v>1</v>
      </c>
      <c r="G46" s="74">
        <v>12.62</v>
      </c>
      <c r="H46" s="147">
        <f>SUM(G46:G48)</f>
        <v>86.09</v>
      </c>
      <c r="I46" s="56">
        <v>13.9</v>
      </c>
      <c r="J46" s="57">
        <f>H46*I46</f>
        <v>1196.6510000000001</v>
      </c>
      <c r="K46" s="58">
        <v>8000</v>
      </c>
      <c r="L46" s="60">
        <f>J46*K46</f>
        <v>9573208</v>
      </c>
      <c r="M46" s="66"/>
      <c r="N46" s="66"/>
      <c r="O46" s="5">
        <v>1</v>
      </c>
      <c r="P46" s="22"/>
      <c r="Q46" s="22"/>
      <c r="R46" s="22"/>
      <c r="S46" s="10"/>
      <c r="T46" s="70"/>
      <c r="U46" s="125"/>
      <c r="V46" s="70"/>
      <c r="W46" s="126"/>
      <c r="X46" s="127"/>
      <c r="Y46" s="12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spans="1:50" s="4" customFormat="1" ht="21.95" customHeight="1">
      <c r="A47" s="410"/>
      <c r="B47" s="402"/>
      <c r="C47" s="402"/>
      <c r="D47" s="403"/>
      <c r="E47" s="402"/>
      <c r="F47" s="176">
        <v>2</v>
      </c>
      <c r="G47" s="74">
        <v>60.8</v>
      </c>
      <c r="H47" s="52"/>
      <c r="I47" s="56"/>
      <c r="J47" s="57"/>
      <c r="K47" s="58"/>
      <c r="L47" s="60"/>
      <c r="M47" s="64"/>
      <c r="N47" s="64"/>
      <c r="O47" s="5"/>
      <c r="P47" s="22"/>
      <c r="Q47" s="22"/>
      <c r="R47" s="22"/>
      <c r="S47" s="10"/>
      <c r="T47" s="70"/>
      <c r="U47" s="125"/>
      <c r="V47" s="70"/>
      <c r="W47" s="126"/>
      <c r="X47" s="127"/>
      <c r="Y47" s="12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spans="1:50" s="4" customFormat="1" ht="21.95" customHeight="1">
      <c r="A48" s="410"/>
      <c r="B48" s="402"/>
      <c r="C48" s="402"/>
      <c r="D48" s="403"/>
      <c r="E48" s="402"/>
      <c r="F48" s="176">
        <v>3</v>
      </c>
      <c r="G48" s="74">
        <v>12.67</v>
      </c>
      <c r="H48" s="55"/>
      <c r="I48" s="53"/>
      <c r="J48" s="54"/>
      <c r="K48" s="59"/>
      <c r="L48" s="51"/>
      <c r="M48" s="65"/>
      <c r="N48" s="65"/>
      <c r="O48" s="5"/>
      <c r="P48" s="22"/>
      <c r="Q48" s="22"/>
      <c r="R48" s="22"/>
      <c r="S48" s="10"/>
      <c r="T48" s="70"/>
      <c r="U48" s="125"/>
      <c r="V48" s="70"/>
      <c r="W48" s="126"/>
      <c r="X48" s="127"/>
      <c r="Y48" s="12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spans="1:50" s="4" customFormat="1" ht="21.95" customHeight="1">
      <c r="A49" s="402">
        <v>141</v>
      </c>
      <c r="B49" s="402" t="s">
        <v>331</v>
      </c>
      <c r="C49" s="402" t="s">
        <v>332</v>
      </c>
      <c r="D49" s="403" t="s">
        <v>333</v>
      </c>
      <c r="E49" s="402" t="s">
        <v>277</v>
      </c>
      <c r="F49" s="176">
        <v>1</v>
      </c>
      <c r="G49" s="74">
        <v>4.8499999999999996</v>
      </c>
      <c r="H49" s="147">
        <f>SUM(G49:G51)</f>
        <v>81.05</v>
      </c>
      <c r="I49" s="56">
        <v>13.9</v>
      </c>
      <c r="J49" s="57">
        <f>H49*I49</f>
        <v>1126.595</v>
      </c>
      <c r="K49" s="58">
        <v>8000</v>
      </c>
      <c r="L49" s="60">
        <f>J49*K49</f>
        <v>9012760</v>
      </c>
      <c r="M49" s="66"/>
      <c r="N49" s="66"/>
      <c r="O49" s="5">
        <v>1</v>
      </c>
      <c r="P49" s="22"/>
      <c r="Q49" s="22"/>
      <c r="R49" s="22"/>
      <c r="S49" s="10"/>
      <c r="T49" s="70"/>
      <c r="U49" s="125"/>
      <c r="V49" s="70"/>
      <c r="W49" s="126"/>
      <c r="X49" s="127"/>
      <c r="Y49" s="12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spans="1:50" s="4" customFormat="1" ht="21.95" customHeight="1">
      <c r="A50" s="402"/>
      <c r="B50" s="402"/>
      <c r="C50" s="402"/>
      <c r="D50" s="403"/>
      <c r="E50" s="402"/>
      <c r="F50" s="176">
        <v>2</v>
      </c>
      <c r="G50" s="74">
        <v>15.24</v>
      </c>
      <c r="H50" s="52"/>
      <c r="I50" s="56"/>
      <c r="J50" s="57"/>
      <c r="K50" s="58"/>
      <c r="L50" s="60"/>
      <c r="M50" s="64"/>
      <c r="N50" s="64"/>
      <c r="O50" s="5"/>
      <c r="P50" s="22"/>
      <c r="Q50" s="22"/>
      <c r="R50" s="22"/>
      <c r="S50" s="10"/>
      <c r="T50" s="70"/>
      <c r="U50" s="125"/>
      <c r="V50" s="70"/>
      <c r="W50" s="126"/>
      <c r="X50" s="127"/>
      <c r="Y50" s="12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spans="1:50" s="4" customFormat="1" ht="21.95" customHeight="1">
      <c r="A51" s="402"/>
      <c r="B51" s="402"/>
      <c r="C51" s="402"/>
      <c r="D51" s="403"/>
      <c r="E51" s="402"/>
      <c r="F51" s="176">
        <v>3</v>
      </c>
      <c r="G51" s="74">
        <v>60.96</v>
      </c>
      <c r="H51" s="55"/>
      <c r="I51" s="53"/>
      <c r="J51" s="54"/>
      <c r="K51" s="59"/>
      <c r="L51" s="51"/>
      <c r="M51" s="65"/>
      <c r="N51" s="65"/>
      <c r="O51" s="5"/>
      <c r="P51" s="22"/>
      <c r="Q51" s="22"/>
      <c r="R51" s="22"/>
      <c r="S51" s="10"/>
      <c r="T51" s="70"/>
      <c r="U51" s="125"/>
      <c r="V51" s="70"/>
      <c r="W51" s="126"/>
      <c r="X51" s="127"/>
      <c r="Y51" s="12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1:50" s="4" customFormat="1" ht="21.95" customHeight="1">
      <c r="A52" s="402">
        <v>143</v>
      </c>
      <c r="B52" s="402" t="s">
        <v>331</v>
      </c>
      <c r="C52" s="402" t="s">
        <v>336</v>
      </c>
      <c r="D52" s="403" t="s">
        <v>337</v>
      </c>
      <c r="E52" s="402" t="s">
        <v>338</v>
      </c>
      <c r="F52" s="176">
        <v>1</v>
      </c>
      <c r="G52" s="74">
        <v>60.96</v>
      </c>
      <c r="H52" s="147">
        <f>SUM(G52:G54)</f>
        <v>88.01</v>
      </c>
      <c r="I52" s="56">
        <v>13.9</v>
      </c>
      <c r="J52" s="57">
        <f>H52*I52</f>
        <v>1223.3390000000002</v>
      </c>
      <c r="K52" s="58">
        <v>8000</v>
      </c>
      <c r="L52" s="60">
        <f>J52*K52</f>
        <v>9786712.0000000019</v>
      </c>
      <c r="M52" s="66"/>
      <c r="N52" s="66"/>
      <c r="O52" s="5">
        <v>1</v>
      </c>
      <c r="P52" s="22"/>
      <c r="Q52" s="22"/>
      <c r="R52" s="22"/>
      <c r="S52" s="10"/>
      <c r="T52" s="70"/>
      <c r="U52" s="125"/>
      <c r="V52" s="70"/>
      <c r="W52" s="126"/>
      <c r="X52" s="127"/>
      <c r="Y52" s="12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1:50" s="4" customFormat="1" ht="21.95" customHeight="1">
      <c r="A53" s="402"/>
      <c r="B53" s="402"/>
      <c r="C53" s="402"/>
      <c r="D53" s="403"/>
      <c r="E53" s="402"/>
      <c r="F53" s="176">
        <v>2</v>
      </c>
      <c r="G53" s="74">
        <v>22.16</v>
      </c>
      <c r="H53" s="147"/>
      <c r="I53" s="151"/>
      <c r="J53" s="134"/>
      <c r="K53" s="144"/>
      <c r="L53" s="35"/>
      <c r="M53" s="68"/>
      <c r="N53" s="68"/>
      <c r="O53" s="5"/>
      <c r="P53" s="22"/>
      <c r="Q53" s="22"/>
      <c r="R53" s="22"/>
      <c r="S53" s="10"/>
      <c r="T53" s="70"/>
      <c r="U53" s="125"/>
      <c r="V53" s="70"/>
      <c r="W53" s="126"/>
      <c r="X53" s="127"/>
      <c r="Y53" s="12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spans="1:50" s="4" customFormat="1" ht="21.95" customHeight="1">
      <c r="A54" s="402"/>
      <c r="B54" s="402"/>
      <c r="C54" s="402"/>
      <c r="D54" s="403"/>
      <c r="E54" s="402"/>
      <c r="F54" s="176">
        <v>3</v>
      </c>
      <c r="G54" s="74">
        <v>4.8899999999999997</v>
      </c>
      <c r="H54" s="147"/>
      <c r="I54" s="151"/>
      <c r="J54" s="134"/>
      <c r="K54" s="144"/>
      <c r="L54" s="35"/>
      <c r="M54" s="68"/>
      <c r="N54" s="68"/>
      <c r="O54" s="5"/>
      <c r="P54" s="22"/>
      <c r="Q54" s="22"/>
      <c r="R54" s="22"/>
      <c r="S54" s="10"/>
      <c r="T54" s="70"/>
      <c r="U54" s="125"/>
      <c r="V54" s="70"/>
      <c r="W54" s="126"/>
      <c r="X54" s="127"/>
      <c r="Y54" s="12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1:50" s="4" customFormat="1" ht="21.95" customHeight="1">
      <c r="A55" s="402">
        <v>128</v>
      </c>
      <c r="B55" s="402" t="s">
        <v>304</v>
      </c>
      <c r="C55" s="402" t="s">
        <v>305</v>
      </c>
      <c r="D55" s="403" t="s">
        <v>306</v>
      </c>
      <c r="E55" s="403" t="s">
        <v>472</v>
      </c>
      <c r="F55" s="176">
        <v>1</v>
      </c>
      <c r="G55" s="94">
        <v>51.8</v>
      </c>
      <c r="H55" s="147">
        <f>SUM(G55:G61)</f>
        <v>353.5</v>
      </c>
      <c r="I55" s="56">
        <v>13.9</v>
      </c>
      <c r="J55" s="57">
        <f>H55*I55</f>
        <v>4913.6500000000005</v>
      </c>
      <c r="K55" s="58">
        <v>10000</v>
      </c>
      <c r="L55" s="60">
        <f>J55*K55</f>
        <v>49136500.000000007</v>
      </c>
      <c r="M55" s="64"/>
      <c r="N55" s="64"/>
      <c r="O55" s="5">
        <v>1</v>
      </c>
      <c r="P55" s="22"/>
      <c r="Q55" s="22"/>
      <c r="R55" s="22"/>
      <c r="S55" s="10"/>
      <c r="T55" s="70"/>
      <c r="U55" s="125"/>
      <c r="V55" s="70"/>
      <c r="W55" s="126"/>
      <c r="X55" s="127"/>
      <c r="Y55" s="12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 s="4" customFormat="1" ht="21.95" customHeight="1">
      <c r="A56" s="402"/>
      <c r="B56" s="402"/>
      <c r="C56" s="402"/>
      <c r="D56" s="403"/>
      <c r="E56" s="403"/>
      <c r="F56" s="176">
        <v>2</v>
      </c>
      <c r="G56" s="94">
        <v>51.8</v>
      </c>
      <c r="H56" s="55"/>
      <c r="I56" s="53"/>
      <c r="J56" s="54"/>
      <c r="K56" s="59"/>
      <c r="L56" s="51"/>
      <c r="M56" s="65"/>
      <c r="N56" s="65"/>
      <c r="O56" s="5"/>
      <c r="P56" s="22"/>
      <c r="Q56" s="22"/>
      <c r="R56" s="22"/>
      <c r="S56" s="10"/>
      <c r="T56" s="70"/>
      <c r="U56" s="125"/>
      <c r="V56" s="70"/>
      <c r="W56" s="126"/>
      <c r="X56" s="127"/>
      <c r="Y56" s="12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 s="4" customFormat="1" ht="21.95" customHeight="1">
      <c r="A57" s="402"/>
      <c r="B57" s="402"/>
      <c r="C57" s="402"/>
      <c r="D57" s="403"/>
      <c r="E57" s="403"/>
      <c r="F57" s="176">
        <v>3</v>
      </c>
      <c r="G57" s="94">
        <v>51.8</v>
      </c>
      <c r="H57" s="55"/>
      <c r="I57" s="53"/>
      <c r="J57" s="54"/>
      <c r="K57" s="59"/>
      <c r="L57" s="61"/>
      <c r="M57" s="66"/>
      <c r="N57" s="66"/>
      <c r="O57" s="5"/>
      <c r="P57" s="22"/>
      <c r="Q57" s="22"/>
      <c r="R57" s="22"/>
      <c r="S57" s="10"/>
      <c r="T57" s="70"/>
      <c r="U57" s="125"/>
      <c r="V57" s="70"/>
      <c r="W57" s="126"/>
      <c r="X57" s="127"/>
      <c r="Y57" s="12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spans="1:50" s="4" customFormat="1" ht="21.95" customHeight="1">
      <c r="A58" s="402"/>
      <c r="B58" s="402"/>
      <c r="C58" s="402"/>
      <c r="D58" s="403"/>
      <c r="E58" s="403"/>
      <c r="F58" s="176">
        <v>4</v>
      </c>
      <c r="G58" s="94">
        <v>51.8</v>
      </c>
      <c r="H58" s="52"/>
      <c r="I58" s="56"/>
      <c r="J58" s="57"/>
      <c r="K58" s="58"/>
      <c r="L58" s="60"/>
      <c r="M58" s="64"/>
      <c r="N58" s="64"/>
      <c r="O58" s="5"/>
      <c r="P58" s="22"/>
      <c r="Q58" s="22"/>
      <c r="R58" s="22"/>
      <c r="S58" s="10"/>
      <c r="T58" s="70"/>
      <c r="U58" s="125"/>
      <c r="V58" s="70"/>
      <c r="W58" s="126"/>
      <c r="X58" s="127"/>
      <c r="Y58" s="12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</row>
    <row r="59" spans="1:50" s="4" customFormat="1" ht="21.95" customHeight="1">
      <c r="A59" s="402"/>
      <c r="B59" s="402"/>
      <c r="C59" s="402"/>
      <c r="D59" s="403"/>
      <c r="E59" s="403"/>
      <c r="F59" s="176">
        <v>5</v>
      </c>
      <c r="G59" s="94">
        <v>51.8</v>
      </c>
      <c r="H59" s="55"/>
      <c r="I59" s="53"/>
      <c r="J59" s="54"/>
      <c r="K59" s="59"/>
      <c r="L59" s="51"/>
      <c r="M59" s="65"/>
      <c r="N59" s="65"/>
      <c r="O59" s="5"/>
      <c r="P59" s="22"/>
      <c r="Q59" s="22"/>
      <c r="R59" s="22"/>
      <c r="S59" s="10"/>
      <c r="T59" s="70"/>
      <c r="U59" s="125"/>
      <c r="V59" s="70"/>
      <c r="W59" s="126"/>
      <c r="X59" s="127"/>
      <c r="Y59" s="12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</row>
    <row r="60" spans="1:50" s="4" customFormat="1" ht="21.95" customHeight="1">
      <c r="A60" s="402"/>
      <c r="B60" s="402"/>
      <c r="C60" s="402"/>
      <c r="D60" s="403"/>
      <c r="E60" s="403"/>
      <c r="F60" s="176">
        <v>6</v>
      </c>
      <c r="G60" s="94">
        <v>51.8</v>
      </c>
      <c r="H60" s="55"/>
      <c r="I60" s="53"/>
      <c r="J60" s="54"/>
      <c r="K60" s="59"/>
      <c r="L60" s="61"/>
      <c r="M60" s="66"/>
      <c r="N60" s="66"/>
      <c r="O60" s="5"/>
      <c r="P60" s="22"/>
      <c r="Q60" s="22"/>
      <c r="R60" s="22"/>
      <c r="S60" s="10"/>
      <c r="T60" s="70"/>
      <c r="U60" s="125"/>
      <c r="V60" s="70"/>
      <c r="W60" s="126"/>
      <c r="X60" s="127"/>
      <c r="Y60" s="12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  <row r="61" spans="1:50" s="4" customFormat="1" ht="21.95" customHeight="1">
      <c r="A61" s="402"/>
      <c r="B61" s="402"/>
      <c r="C61" s="402"/>
      <c r="D61" s="403"/>
      <c r="E61" s="403"/>
      <c r="F61" s="176">
        <v>7</v>
      </c>
      <c r="G61" s="94">
        <v>42.7</v>
      </c>
      <c r="H61" s="52"/>
      <c r="I61" s="56"/>
      <c r="J61" s="57"/>
      <c r="K61" s="58"/>
      <c r="L61" s="60"/>
      <c r="M61" s="64"/>
      <c r="N61" s="64"/>
      <c r="O61" s="5"/>
      <c r="P61" s="22"/>
      <c r="Q61" s="22"/>
      <c r="R61" s="22"/>
      <c r="S61" s="10"/>
      <c r="T61" s="70"/>
      <c r="U61" s="125"/>
      <c r="V61" s="70"/>
      <c r="W61" s="126"/>
      <c r="X61" s="127"/>
      <c r="Y61" s="12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</row>
    <row r="62" spans="1:50" s="4" customFormat="1" ht="21.95" customHeight="1">
      <c r="A62" s="410">
        <v>81</v>
      </c>
      <c r="B62" s="402" t="s">
        <v>195</v>
      </c>
      <c r="C62" s="402" t="s">
        <v>202</v>
      </c>
      <c r="D62" s="403" t="s">
        <v>203</v>
      </c>
      <c r="E62" s="402" t="s">
        <v>152</v>
      </c>
      <c r="F62" s="176">
        <v>1</v>
      </c>
      <c r="G62" s="74">
        <v>7</v>
      </c>
      <c r="H62" s="147">
        <f>SUM(G62:G64)</f>
        <v>69.11</v>
      </c>
      <c r="I62" s="56">
        <v>13.9</v>
      </c>
      <c r="J62" s="57">
        <f>H62*I62</f>
        <v>960.62900000000002</v>
      </c>
      <c r="K62" s="58">
        <v>8000</v>
      </c>
      <c r="L62" s="60">
        <f>J62*K62</f>
        <v>7685032</v>
      </c>
      <c r="M62" s="65"/>
      <c r="N62" s="65"/>
      <c r="O62" s="5">
        <v>1</v>
      </c>
      <c r="P62" s="22"/>
      <c r="Q62" s="22"/>
      <c r="R62" s="22"/>
      <c r="S62" s="10"/>
      <c r="T62" s="70"/>
      <c r="U62" s="125"/>
      <c r="V62" s="70"/>
      <c r="W62" s="126"/>
      <c r="X62" s="127"/>
      <c r="Y62" s="12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</row>
    <row r="63" spans="1:50" s="4" customFormat="1" ht="21.95" customHeight="1">
      <c r="A63" s="410"/>
      <c r="B63" s="402"/>
      <c r="C63" s="402"/>
      <c r="D63" s="403"/>
      <c r="E63" s="402"/>
      <c r="F63" s="176">
        <v>2</v>
      </c>
      <c r="G63" s="74">
        <v>54.86</v>
      </c>
      <c r="H63" s="55"/>
      <c r="I63" s="53"/>
      <c r="J63" s="54"/>
      <c r="K63" s="59"/>
      <c r="L63" s="61"/>
      <c r="M63" s="66"/>
      <c r="N63" s="66"/>
      <c r="O63" s="5"/>
      <c r="P63" s="22"/>
      <c r="Q63" s="22"/>
      <c r="R63" s="22"/>
      <c r="S63" s="10"/>
      <c r="T63" s="70"/>
      <c r="U63" s="125"/>
      <c r="V63" s="70"/>
      <c r="W63" s="126"/>
      <c r="X63" s="127"/>
      <c r="Y63" s="12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</row>
    <row r="64" spans="1:50" s="4" customFormat="1" ht="21.95" customHeight="1">
      <c r="A64" s="410"/>
      <c r="B64" s="402"/>
      <c r="C64" s="402"/>
      <c r="D64" s="403"/>
      <c r="E64" s="402"/>
      <c r="F64" s="176">
        <v>3</v>
      </c>
      <c r="G64" s="74">
        <v>7.25</v>
      </c>
      <c r="H64" s="52"/>
      <c r="I64" s="56"/>
      <c r="J64" s="57"/>
      <c r="K64" s="58"/>
      <c r="L64" s="60"/>
      <c r="M64" s="64"/>
      <c r="N64" s="64"/>
      <c r="O64" s="5"/>
      <c r="P64" s="22"/>
      <c r="Q64" s="22"/>
      <c r="R64" s="22"/>
      <c r="S64" s="10"/>
      <c r="T64" s="70"/>
      <c r="U64" s="125"/>
      <c r="V64" s="70"/>
      <c r="W64" s="126"/>
      <c r="X64" s="127"/>
      <c r="Y64" s="12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</row>
    <row r="65" spans="1:50" s="4" customFormat="1" ht="21.95" customHeight="1">
      <c r="A65" s="303"/>
      <c r="B65" s="299"/>
      <c r="C65" s="299"/>
      <c r="D65" s="300"/>
      <c r="E65" s="299"/>
      <c r="F65" s="299"/>
      <c r="G65" s="74"/>
      <c r="H65" s="52"/>
      <c r="I65" s="56"/>
      <c r="J65" s="57"/>
      <c r="K65" s="58"/>
      <c r="L65" s="60"/>
      <c r="M65" s="64"/>
      <c r="N65" s="64"/>
      <c r="O65" s="5"/>
      <c r="P65" s="22"/>
      <c r="Q65" s="22"/>
      <c r="R65" s="22"/>
      <c r="S65" s="10"/>
      <c r="T65" s="70"/>
      <c r="U65" s="125"/>
      <c r="V65" s="70"/>
      <c r="W65" s="126"/>
      <c r="X65" s="127"/>
      <c r="Y65" s="12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</row>
    <row r="66" spans="1:50" s="4" customFormat="1" ht="21.95" customHeight="1">
      <c r="A66" s="303"/>
      <c r="B66" s="299"/>
      <c r="C66" s="299"/>
      <c r="D66" s="300"/>
      <c r="E66" s="299"/>
      <c r="F66" s="299"/>
      <c r="G66" s="74"/>
      <c r="H66" s="52"/>
      <c r="I66" s="56"/>
      <c r="J66" s="57"/>
      <c r="K66" s="58"/>
      <c r="L66" s="60"/>
      <c r="M66" s="64"/>
      <c r="N66" s="64"/>
      <c r="O66" s="5"/>
      <c r="P66" s="22"/>
      <c r="Q66" s="22"/>
      <c r="R66" s="22"/>
      <c r="S66" s="10"/>
      <c r="T66" s="70"/>
      <c r="U66" s="125"/>
      <c r="V66" s="70"/>
      <c r="W66" s="126"/>
      <c r="X66" s="127"/>
      <c r="Y66" s="12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</row>
    <row r="67" spans="1:50" s="4" customFormat="1" ht="21.95" customHeight="1">
      <c r="A67" s="362" t="s">
        <v>25</v>
      </c>
      <c r="B67" s="362"/>
      <c r="C67" s="362"/>
      <c r="D67" s="362"/>
      <c r="E67" s="362"/>
      <c r="F67" s="362"/>
      <c r="G67" s="362"/>
      <c r="H67" s="362"/>
      <c r="I67" s="362"/>
      <c r="J67" s="362"/>
      <c r="K67" s="362"/>
      <c r="L67" s="362"/>
      <c r="M67" s="64"/>
      <c r="N67" s="64"/>
      <c r="O67" s="5"/>
      <c r="P67" s="22"/>
      <c r="Q67" s="22"/>
      <c r="R67" s="22"/>
      <c r="S67" s="10"/>
      <c r="T67" s="70"/>
      <c r="U67" s="125"/>
      <c r="V67" s="70"/>
      <c r="W67" s="126"/>
      <c r="X67" s="127"/>
      <c r="Y67" s="12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</row>
    <row r="68" spans="1:50" s="4" customFormat="1" ht="21.95" customHeight="1">
      <c r="A68" s="363" t="s">
        <v>26</v>
      </c>
      <c r="B68" s="363"/>
      <c r="C68" s="363"/>
      <c r="D68" s="363"/>
      <c r="E68" s="363"/>
      <c r="F68" s="363"/>
      <c r="G68" s="363"/>
      <c r="H68" s="363"/>
      <c r="I68" s="363"/>
      <c r="J68" s="363"/>
      <c r="K68" s="363"/>
      <c r="L68" s="363"/>
      <c r="M68" s="64"/>
      <c r="N68" s="64"/>
      <c r="O68" s="5"/>
      <c r="P68" s="22"/>
      <c r="Q68" s="22"/>
      <c r="R68" s="22"/>
      <c r="S68" s="10"/>
      <c r="T68" s="70"/>
      <c r="U68" s="125"/>
      <c r="V68" s="70"/>
      <c r="W68" s="126"/>
      <c r="X68" s="127"/>
      <c r="Y68" s="12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</row>
    <row r="69" spans="1:50" s="4" customFormat="1" ht="21.95" customHeight="1">
      <c r="A69" s="363" t="s">
        <v>518</v>
      </c>
      <c r="B69" s="363"/>
      <c r="C69" s="363"/>
      <c r="D69" s="363"/>
      <c r="E69" s="363"/>
      <c r="F69" s="363"/>
      <c r="G69" s="363"/>
      <c r="H69" s="363"/>
      <c r="I69" s="363"/>
      <c r="J69" s="363"/>
      <c r="K69" s="363"/>
      <c r="L69" s="363"/>
      <c r="M69" s="64"/>
      <c r="N69" s="64"/>
      <c r="O69" s="5"/>
      <c r="P69" s="22"/>
      <c r="Q69" s="22"/>
      <c r="R69" s="22"/>
      <c r="S69" s="10"/>
      <c r="T69" s="70"/>
      <c r="U69" s="125"/>
      <c r="V69" s="70"/>
      <c r="W69" s="126"/>
      <c r="X69" s="127"/>
      <c r="Y69" s="12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</row>
    <row r="70" spans="1:50" s="4" customFormat="1" ht="21.95" customHeight="1">
      <c r="A70" s="313" t="s">
        <v>548</v>
      </c>
      <c r="B70" s="297"/>
      <c r="C70" s="297"/>
      <c r="D70" s="297"/>
      <c r="E70" s="297"/>
      <c r="F70" s="297"/>
      <c r="G70" s="297"/>
      <c r="H70" s="297"/>
      <c r="I70" s="297"/>
      <c r="J70" s="297"/>
      <c r="K70" s="297"/>
      <c r="L70" s="297"/>
      <c r="M70" s="64"/>
      <c r="N70" s="64"/>
      <c r="O70" s="5"/>
      <c r="P70" s="22"/>
      <c r="Q70" s="22"/>
      <c r="R70" s="22"/>
      <c r="S70" s="10"/>
      <c r="T70" s="70"/>
      <c r="U70" s="125"/>
      <c r="V70" s="70"/>
      <c r="W70" s="126"/>
      <c r="X70" s="127"/>
      <c r="Y70" s="12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</row>
    <row r="71" spans="1:50" s="4" customFormat="1" ht="12.95" customHeight="1" thickBot="1">
      <c r="A71" s="8"/>
      <c r="B71" s="8"/>
      <c r="C71" s="9"/>
      <c r="D71" s="9"/>
      <c r="E71" s="6"/>
      <c r="F71" s="10"/>
      <c r="G71" s="10"/>
      <c r="H71" s="10"/>
      <c r="I71" s="10"/>
      <c r="J71" s="10"/>
      <c r="K71" s="10"/>
      <c r="L71" s="6"/>
      <c r="M71" s="64"/>
      <c r="N71" s="64"/>
      <c r="O71" s="5"/>
      <c r="P71" s="22"/>
      <c r="Q71" s="22"/>
      <c r="R71" s="22"/>
      <c r="S71" s="10"/>
      <c r="T71" s="70"/>
      <c r="U71" s="125"/>
      <c r="V71" s="70"/>
      <c r="W71" s="126"/>
      <c r="X71" s="127"/>
      <c r="Y71" s="12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</row>
    <row r="72" spans="1:50" s="4" customFormat="1" ht="21.95" customHeight="1">
      <c r="A72" s="371" t="s">
        <v>0</v>
      </c>
      <c r="B72" s="359" t="s">
        <v>1</v>
      </c>
      <c r="C72" s="359" t="s">
        <v>2</v>
      </c>
      <c r="D72" s="359" t="s">
        <v>3</v>
      </c>
      <c r="E72" s="359" t="s">
        <v>4</v>
      </c>
      <c r="F72" s="377" t="s">
        <v>5</v>
      </c>
      <c r="G72" s="368" t="s">
        <v>486</v>
      </c>
      <c r="H72" s="381" t="s">
        <v>500</v>
      </c>
      <c r="I72" s="381" t="s">
        <v>501</v>
      </c>
      <c r="J72" s="298"/>
      <c r="K72" s="381" t="s">
        <v>502</v>
      </c>
      <c r="L72" s="422" t="s">
        <v>503</v>
      </c>
      <c r="M72" s="64"/>
      <c r="N72" s="64"/>
      <c r="O72" s="5"/>
      <c r="P72" s="22"/>
      <c r="Q72" s="22"/>
      <c r="R72" s="22"/>
      <c r="S72" s="10"/>
      <c r="T72" s="70"/>
      <c r="U72" s="125"/>
      <c r="V72" s="70"/>
      <c r="W72" s="126"/>
      <c r="X72" s="127"/>
      <c r="Y72" s="12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</row>
    <row r="73" spans="1:50" s="4" customFormat="1" ht="21.95" customHeight="1">
      <c r="A73" s="372"/>
      <c r="B73" s="360"/>
      <c r="C73" s="360"/>
      <c r="D73" s="360"/>
      <c r="E73" s="360"/>
      <c r="F73" s="378"/>
      <c r="G73" s="369"/>
      <c r="H73" s="420"/>
      <c r="I73" s="420"/>
      <c r="J73" s="306" t="s">
        <v>504</v>
      </c>
      <c r="K73" s="420"/>
      <c r="L73" s="423"/>
      <c r="M73" s="64"/>
      <c r="N73" s="64"/>
      <c r="O73" s="5"/>
      <c r="P73" s="22"/>
      <c r="Q73" s="22"/>
      <c r="R73" s="22"/>
      <c r="S73" s="10"/>
      <c r="T73" s="70"/>
      <c r="U73" s="125"/>
      <c r="V73" s="70"/>
      <c r="W73" s="126"/>
      <c r="X73" s="127"/>
      <c r="Y73" s="12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</row>
    <row r="74" spans="1:50" s="4" customFormat="1" ht="21.95" customHeight="1" thickBot="1">
      <c r="A74" s="395"/>
      <c r="B74" s="393"/>
      <c r="C74" s="393"/>
      <c r="D74" s="393"/>
      <c r="E74" s="393"/>
      <c r="F74" s="396"/>
      <c r="G74" s="370"/>
      <c r="H74" s="421"/>
      <c r="I74" s="421"/>
      <c r="J74" s="307" t="s">
        <v>505</v>
      </c>
      <c r="K74" s="421"/>
      <c r="L74" s="424"/>
      <c r="M74" s="64"/>
      <c r="N74" s="64"/>
      <c r="O74" s="5"/>
      <c r="P74" s="22"/>
      <c r="Q74" s="22"/>
      <c r="R74" s="22"/>
      <c r="S74" s="10"/>
      <c r="T74" s="70"/>
      <c r="U74" s="125"/>
      <c r="V74" s="70"/>
      <c r="W74" s="126"/>
      <c r="X74" s="127"/>
      <c r="Y74" s="12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</row>
    <row r="75" spans="1:50" s="4" customFormat="1" ht="21.95" customHeight="1">
      <c r="A75" s="402">
        <v>135</v>
      </c>
      <c r="B75" s="402" t="s">
        <v>304</v>
      </c>
      <c r="C75" s="402" t="s">
        <v>319</v>
      </c>
      <c r="D75" s="403" t="s">
        <v>320</v>
      </c>
      <c r="E75" s="403" t="s">
        <v>473</v>
      </c>
      <c r="F75" s="176">
        <v>1</v>
      </c>
      <c r="G75" s="94">
        <v>32</v>
      </c>
      <c r="H75" s="147">
        <f>SUM(G75:G85)</f>
        <v>456</v>
      </c>
      <c r="I75" s="56">
        <v>13.9</v>
      </c>
      <c r="J75" s="57">
        <f>H75*I75</f>
        <v>6338.4000000000005</v>
      </c>
      <c r="K75" s="58">
        <v>10000</v>
      </c>
      <c r="L75" s="60">
        <f>J75*K75</f>
        <v>63384000.000000007</v>
      </c>
      <c r="M75" s="65"/>
      <c r="N75" s="65"/>
      <c r="O75" s="5">
        <v>1</v>
      </c>
      <c r="P75" s="22"/>
      <c r="Q75" s="22"/>
      <c r="R75" s="22"/>
      <c r="S75" s="10"/>
      <c r="T75" s="70"/>
      <c r="U75" s="125"/>
      <c r="V75" s="70"/>
      <c r="W75" s="126"/>
      <c r="X75" s="127"/>
      <c r="Y75" s="12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</row>
    <row r="76" spans="1:50" s="4" customFormat="1" ht="21.95" customHeight="1">
      <c r="A76" s="402"/>
      <c r="B76" s="402"/>
      <c r="C76" s="402"/>
      <c r="D76" s="403"/>
      <c r="E76" s="403"/>
      <c r="F76" s="176">
        <v>2</v>
      </c>
      <c r="G76" s="94">
        <v>40.5</v>
      </c>
      <c r="H76" s="52"/>
      <c r="I76" s="56"/>
      <c r="J76" s="57"/>
      <c r="K76" s="58"/>
      <c r="L76" s="60"/>
      <c r="M76" s="64"/>
      <c r="N76" s="64"/>
      <c r="O76" s="5"/>
      <c r="P76" s="22"/>
      <c r="Q76" s="22"/>
      <c r="R76" s="22"/>
      <c r="S76" s="10"/>
      <c r="T76" s="70"/>
      <c r="U76" s="125"/>
      <c r="V76" s="70"/>
      <c r="W76" s="126"/>
      <c r="X76" s="127"/>
      <c r="Y76" s="12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</row>
    <row r="77" spans="1:50" s="4" customFormat="1" ht="21.95" customHeight="1">
      <c r="A77" s="402"/>
      <c r="B77" s="402"/>
      <c r="C77" s="402"/>
      <c r="D77" s="403"/>
      <c r="E77" s="403"/>
      <c r="F77" s="176">
        <v>3</v>
      </c>
      <c r="G77" s="94">
        <v>43</v>
      </c>
      <c r="H77" s="52"/>
      <c r="I77" s="56"/>
      <c r="J77" s="57"/>
      <c r="K77" s="58"/>
      <c r="L77" s="60"/>
      <c r="M77" s="64"/>
      <c r="N77" s="64"/>
      <c r="O77" s="5"/>
      <c r="P77" s="22"/>
      <c r="Q77" s="22"/>
      <c r="R77" s="22"/>
      <c r="S77" s="10"/>
      <c r="T77" s="70"/>
      <c r="U77" s="125"/>
      <c r="V77" s="70"/>
      <c r="W77" s="126"/>
      <c r="X77" s="127"/>
      <c r="Y77" s="12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</row>
    <row r="78" spans="1:50" s="4" customFormat="1" ht="21.95" customHeight="1">
      <c r="A78" s="402"/>
      <c r="B78" s="402"/>
      <c r="C78" s="402"/>
      <c r="D78" s="403"/>
      <c r="E78" s="403"/>
      <c r="F78" s="176">
        <v>4</v>
      </c>
      <c r="G78" s="94">
        <v>43</v>
      </c>
      <c r="H78" s="52"/>
      <c r="I78" s="56"/>
      <c r="J78" s="57"/>
      <c r="K78" s="58"/>
      <c r="L78" s="60"/>
      <c r="M78" s="64"/>
      <c r="N78" s="64"/>
      <c r="O78" s="5"/>
      <c r="P78" s="22"/>
      <c r="Q78" s="22"/>
      <c r="R78" s="22"/>
      <c r="S78" s="10"/>
      <c r="T78" s="70"/>
      <c r="U78" s="125"/>
      <c r="V78" s="70"/>
      <c r="W78" s="126"/>
      <c r="X78" s="127"/>
      <c r="Y78" s="12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</row>
    <row r="79" spans="1:50" s="4" customFormat="1" ht="21.95" customHeight="1">
      <c r="A79" s="402"/>
      <c r="B79" s="402"/>
      <c r="C79" s="402"/>
      <c r="D79" s="403"/>
      <c r="E79" s="403"/>
      <c r="F79" s="176">
        <v>5</v>
      </c>
      <c r="G79" s="94">
        <v>53</v>
      </c>
      <c r="H79" s="55"/>
      <c r="I79" s="53"/>
      <c r="J79" s="54"/>
      <c r="K79" s="59"/>
      <c r="L79" s="51"/>
      <c r="M79" s="65"/>
      <c r="N79" s="65"/>
      <c r="O79" s="5"/>
      <c r="P79" s="22"/>
      <c r="Q79" s="22"/>
      <c r="R79" s="22"/>
      <c r="S79" s="10"/>
      <c r="T79" s="70"/>
      <c r="U79" s="125"/>
      <c r="V79" s="70"/>
      <c r="W79" s="126"/>
      <c r="X79" s="127"/>
      <c r="Y79" s="12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</row>
    <row r="80" spans="1:50" s="4" customFormat="1" ht="21.95" customHeight="1">
      <c r="A80" s="402"/>
      <c r="B80" s="402"/>
      <c r="C80" s="402"/>
      <c r="D80" s="403"/>
      <c r="E80" s="403"/>
      <c r="F80" s="176">
        <v>6</v>
      </c>
      <c r="G80" s="94">
        <v>43</v>
      </c>
      <c r="H80" s="55"/>
      <c r="I80" s="53"/>
      <c r="J80" s="54"/>
      <c r="K80" s="59"/>
      <c r="L80" s="61"/>
      <c r="M80" s="66"/>
      <c r="N80" s="66"/>
      <c r="O80" s="5"/>
      <c r="P80" s="22"/>
      <c r="Q80" s="22"/>
      <c r="R80" s="22"/>
      <c r="S80" s="10"/>
      <c r="T80" s="70"/>
      <c r="U80" s="125"/>
      <c r="V80" s="70"/>
      <c r="W80" s="126"/>
      <c r="X80" s="127"/>
      <c r="Y80" s="12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</row>
    <row r="81" spans="1:50" s="4" customFormat="1" ht="21.95" customHeight="1">
      <c r="A81" s="402"/>
      <c r="B81" s="402"/>
      <c r="C81" s="402"/>
      <c r="D81" s="403"/>
      <c r="E81" s="403"/>
      <c r="F81" s="176">
        <v>7</v>
      </c>
      <c r="G81" s="94">
        <v>43</v>
      </c>
      <c r="H81" s="52"/>
      <c r="I81" s="56"/>
      <c r="J81" s="57"/>
      <c r="K81" s="58"/>
      <c r="L81" s="60"/>
      <c r="M81" s="64"/>
      <c r="N81" s="64"/>
      <c r="O81" s="5"/>
      <c r="P81" s="22"/>
      <c r="Q81" s="22"/>
      <c r="R81" s="22"/>
      <c r="S81" s="10"/>
      <c r="T81" s="70"/>
      <c r="U81" s="125"/>
      <c r="V81" s="70"/>
      <c r="W81" s="126"/>
      <c r="X81" s="127"/>
      <c r="Y81" s="12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</row>
    <row r="82" spans="1:50" s="4" customFormat="1" ht="21.95" customHeight="1">
      <c r="A82" s="402"/>
      <c r="B82" s="402"/>
      <c r="C82" s="402"/>
      <c r="D82" s="403"/>
      <c r="E82" s="403"/>
      <c r="F82" s="176">
        <v>8</v>
      </c>
      <c r="G82" s="94">
        <v>43</v>
      </c>
      <c r="H82" s="55"/>
      <c r="I82" s="53"/>
      <c r="J82" s="54"/>
      <c r="K82" s="59"/>
      <c r="L82" s="51"/>
      <c r="M82" s="65"/>
      <c r="N82" s="65"/>
      <c r="O82" s="5"/>
      <c r="P82" s="22"/>
      <c r="Q82" s="22"/>
      <c r="R82" s="22"/>
      <c r="S82" s="10"/>
      <c r="T82" s="70"/>
      <c r="U82" s="125"/>
      <c r="V82" s="70"/>
      <c r="W82" s="126"/>
      <c r="X82" s="127"/>
      <c r="Y82" s="12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</row>
    <row r="83" spans="1:50" s="4" customFormat="1" ht="21.95" customHeight="1">
      <c r="A83" s="402"/>
      <c r="B83" s="402"/>
      <c r="C83" s="402"/>
      <c r="D83" s="403"/>
      <c r="E83" s="403"/>
      <c r="F83" s="176">
        <v>9</v>
      </c>
      <c r="G83" s="94">
        <v>43</v>
      </c>
      <c r="H83" s="55"/>
      <c r="I83" s="53"/>
      <c r="J83" s="54"/>
      <c r="K83" s="59"/>
      <c r="L83" s="61"/>
      <c r="M83" s="66"/>
      <c r="N83" s="66"/>
      <c r="O83" s="5"/>
      <c r="P83" s="22"/>
      <c r="Q83" s="22"/>
      <c r="R83" s="22"/>
      <c r="S83" s="10"/>
      <c r="T83" s="70"/>
      <c r="U83" s="125"/>
      <c r="V83" s="70"/>
      <c r="W83" s="126"/>
      <c r="X83" s="127"/>
      <c r="Y83" s="12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</row>
    <row r="84" spans="1:50" s="4" customFormat="1" ht="21.95" customHeight="1">
      <c r="A84" s="402"/>
      <c r="B84" s="402"/>
      <c r="C84" s="402"/>
      <c r="D84" s="403"/>
      <c r="E84" s="403"/>
      <c r="F84" s="176">
        <v>10</v>
      </c>
      <c r="G84" s="94">
        <v>40.5</v>
      </c>
      <c r="H84" s="147"/>
      <c r="I84" s="148"/>
      <c r="J84" s="134"/>
      <c r="K84" s="144"/>
      <c r="L84" s="35"/>
      <c r="M84" s="68"/>
      <c r="N84" s="68"/>
      <c r="O84" s="5"/>
      <c r="P84" s="22"/>
      <c r="Q84" s="22"/>
      <c r="R84" s="22"/>
      <c r="S84" s="10"/>
      <c r="T84" s="70"/>
      <c r="U84" s="125"/>
      <c r="V84" s="70"/>
      <c r="W84" s="126"/>
      <c r="X84" s="127"/>
      <c r="Y84" s="12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</row>
    <row r="85" spans="1:50" s="4" customFormat="1" ht="21.95" customHeight="1">
      <c r="A85" s="402"/>
      <c r="B85" s="402"/>
      <c r="C85" s="402"/>
      <c r="D85" s="403"/>
      <c r="E85" s="403"/>
      <c r="F85" s="176">
        <v>11</v>
      </c>
      <c r="G85" s="94">
        <v>32</v>
      </c>
      <c r="H85" s="52"/>
      <c r="I85" s="56"/>
      <c r="J85" s="57"/>
      <c r="K85" s="58"/>
      <c r="L85" s="60"/>
      <c r="M85" s="64"/>
      <c r="N85" s="64"/>
      <c r="O85" s="5"/>
      <c r="P85" s="22"/>
      <c r="Q85" s="22"/>
      <c r="R85" s="22"/>
      <c r="S85" s="10"/>
      <c r="T85" s="70"/>
      <c r="U85" s="125"/>
      <c r="V85" s="70"/>
      <c r="W85" s="126"/>
      <c r="X85" s="127"/>
      <c r="Y85" s="12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</row>
    <row r="86" spans="1:50" s="4" customFormat="1" ht="21.95" customHeight="1">
      <c r="A86" s="402">
        <v>137</v>
      </c>
      <c r="B86" s="402" t="s">
        <v>304</v>
      </c>
      <c r="C86" s="402" t="s">
        <v>323</v>
      </c>
      <c r="D86" s="403" t="s">
        <v>324</v>
      </c>
      <c r="E86" s="402" t="s">
        <v>152</v>
      </c>
      <c r="F86" s="176">
        <v>1</v>
      </c>
      <c r="G86" s="74">
        <v>6.1</v>
      </c>
      <c r="H86" s="147">
        <f>SUM(G86:G88)</f>
        <v>66.900000000000006</v>
      </c>
      <c r="I86" s="56">
        <v>13.9</v>
      </c>
      <c r="J86" s="57">
        <f>H86*I86</f>
        <v>929.91000000000008</v>
      </c>
      <c r="K86" s="58">
        <v>8000</v>
      </c>
      <c r="L86" s="60">
        <f>J86*K86</f>
        <v>7439280.0000000009</v>
      </c>
      <c r="M86" s="68"/>
      <c r="N86" s="68"/>
      <c r="O86" s="5">
        <v>1</v>
      </c>
      <c r="P86" s="22"/>
      <c r="Q86" s="22"/>
      <c r="R86" s="22"/>
      <c r="S86" s="10"/>
      <c r="T86" s="70"/>
      <c r="U86" s="125"/>
      <c r="V86" s="70"/>
      <c r="W86" s="126"/>
      <c r="X86" s="127"/>
      <c r="Y86" s="12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</row>
    <row r="87" spans="1:50" s="4" customFormat="1" ht="21.95" customHeight="1">
      <c r="A87" s="402"/>
      <c r="B87" s="402"/>
      <c r="C87" s="402"/>
      <c r="D87" s="403"/>
      <c r="E87" s="402"/>
      <c r="F87" s="176">
        <v>2</v>
      </c>
      <c r="G87" s="74">
        <v>54.7</v>
      </c>
      <c r="H87" s="52"/>
      <c r="I87" s="56"/>
      <c r="J87" s="57"/>
      <c r="K87" s="58"/>
      <c r="L87" s="60"/>
      <c r="M87" s="64"/>
      <c r="N87" s="64"/>
      <c r="O87" s="5"/>
      <c r="P87" s="22"/>
      <c r="Q87" s="22"/>
      <c r="R87" s="22"/>
      <c r="S87" s="10"/>
      <c r="T87" s="70"/>
      <c r="U87" s="125"/>
      <c r="V87" s="70"/>
      <c r="W87" s="126"/>
      <c r="X87" s="127"/>
      <c r="Y87" s="12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</row>
    <row r="88" spans="1:50" s="4" customFormat="1" ht="21.95" customHeight="1">
      <c r="A88" s="402"/>
      <c r="B88" s="402"/>
      <c r="C88" s="402"/>
      <c r="D88" s="403"/>
      <c r="E88" s="402"/>
      <c r="F88" s="176">
        <v>3</v>
      </c>
      <c r="G88" s="74">
        <v>6.1</v>
      </c>
      <c r="H88" s="52"/>
      <c r="I88" s="56"/>
      <c r="J88" s="57"/>
      <c r="K88" s="58"/>
      <c r="L88" s="60"/>
      <c r="M88" s="64"/>
      <c r="N88" s="64"/>
      <c r="O88" s="5"/>
      <c r="P88" s="22"/>
      <c r="Q88" s="22"/>
      <c r="R88" s="22"/>
      <c r="S88" s="10"/>
      <c r="T88" s="70"/>
      <c r="U88" s="125"/>
      <c r="V88" s="70"/>
      <c r="W88" s="126"/>
      <c r="X88" s="127"/>
      <c r="Y88" s="12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</row>
    <row r="89" spans="1:50" s="4" customFormat="1" ht="21.95" customHeight="1">
      <c r="A89" s="180">
        <v>75</v>
      </c>
      <c r="B89" s="176" t="s">
        <v>170</v>
      </c>
      <c r="C89" s="176" t="s">
        <v>187</v>
      </c>
      <c r="D89" s="177" t="s">
        <v>188</v>
      </c>
      <c r="E89" s="176" t="s">
        <v>20</v>
      </c>
      <c r="F89" s="176">
        <v>1</v>
      </c>
      <c r="G89" s="74">
        <v>43.7</v>
      </c>
      <c r="H89" s="147">
        <f>G89</f>
        <v>43.7</v>
      </c>
      <c r="I89" s="56">
        <v>13.9</v>
      </c>
      <c r="J89" s="57">
        <f>H89*I89</f>
        <v>607.43000000000006</v>
      </c>
      <c r="K89" s="58">
        <v>8000</v>
      </c>
      <c r="L89" s="60">
        <f>J89*K89</f>
        <v>4859440.0000000009</v>
      </c>
      <c r="M89" s="65"/>
      <c r="N89" s="65"/>
      <c r="O89" s="5">
        <v>1</v>
      </c>
      <c r="P89" s="22"/>
      <c r="Q89" s="22"/>
      <c r="R89" s="22"/>
      <c r="S89" s="10"/>
      <c r="T89" s="70"/>
      <c r="U89" s="125"/>
      <c r="V89" s="70"/>
      <c r="W89" s="126"/>
      <c r="X89" s="127"/>
      <c r="Y89" s="12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</row>
    <row r="90" spans="1:50" s="4" customFormat="1" ht="21.95" customHeight="1">
      <c r="A90" s="410">
        <v>77</v>
      </c>
      <c r="B90" s="402" t="s">
        <v>170</v>
      </c>
      <c r="C90" s="402" t="s">
        <v>192</v>
      </c>
      <c r="D90" s="403" t="s">
        <v>193</v>
      </c>
      <c r="E90" s="402" t="s">
        <v>194</v>
      </c>
      <c r="F90" s="176">
        <v>1</v>
      </c>
      <c r="G90" s="74">
        <v>5.85</v>
      </c>
      <c r="H90" s="147">
        <f>SUM(G90:G94)</f>
        <v>91.46</v>
      </c>
      <c r="I90" s="56">
        <v>13.9</v>
      </c>
      <c r="J90" s="57">
        <f>H90*I90</f>
        <v>1271.2939999999999</v>
      </c>
      <c r="K90" s="58">
        <v>8000</v>
      </c>
      <c r="L90" s="60">
        <f>J90*K90</f>
        <v>10170351.999999998</v>
      </c>
      <c r="M90" s="66"/>
      <c r="N90" s="66"/>
      <c r="O90" s="5">
        <v>1</v>
      </c>
      <c r="P90" s="22"/>
      <c r="Q90" s="22"/>
      <c r="R90" s="22"/>
      <c r="S90" s="10"/>
      <c r="T90" s="70"/>
      <c r="U90" s="125"/>
      <c r="V90" s="70"/>
      <c r="W90" s="126"/>
      <c r="X90" s="127"/>
      <c r="Y90" s="12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</row>
    <row r="91" spans="1:50" s="4" customFormat="1" ht="21.95" customHeight="1">
      <c r="A91" s="410"/>
      <c r="B91" s="402"/>
      <c r="C91" s="402"/>
      <c r="D91" s="403"/>
      <c r="E91" s="402"/>
      <c r="F91" s="176">
        <v>2</v>
      </c>
      <c r="G91" s="74">
        <v>21.34</v>
      </c>
      <c r="H91" s="147"/>
      <c r="I91" s="148"/>
      <c r="J91" s="134"/>
      <c r="K91" s="144"/>
      <c r="L91" s="35"/>
      <c r="M91" s="68"/>
      <c r="N91" s="68"/>
      <c r="O91" s="5"/>
      <c r="P91" s="22"/>
      <c r="Q91" s="22"/>
      <c r="R91" s="22"/>
      <c r="S91" s="10"/>
      <c r="T91" s="70"/>
      <c r="U91" s="125"/>
      <c r="V91" s="70"/>
      <c r="W91" s="126"/>
      <c r="X91" s="127"/>
      <c r="Y91" s="12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</row>
    <row r="92" spans="1:50" s="4" customFormat="1" ht="21.95" customHeight="1">
      <c r="A92" s="410"/>
      <c r="B92" s="402"/>
      <c r="C92" s="402"/>
      <c r="D92" s="403"/>
      <c r="E92" s="402"/>
      <c r="F92" s="176">
        <v>3</v>
      </c>
      <c r="G92" s="74">
        <v>43.2</v>
      </c>
      <c r="H92" s="52"/>
      <c r="I92" s="56"/>
      <c r="J92" s="57"/>
      <c r="K92" s="58"/>
      <c r="L92" s="60"/>
      <c r="M92" s="64"/>
      <c r="N92" s="64"/>
      <c r="O92" s="5"/>
      <c r="P92" s="22"/>
      <c r="Q92" s="22"/>
      <c r="R92" s="22"/>
      <c r="S92" s="10"/>
      <c r="T92" s="70"/>
      <c r="U92" s="125"/>
      <c r="V92" s="70"/>
      <c r="W92" s="126"/>
      <c r="X92" s="127"/>
      <c r="Y92" s="12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</row>
    <row r="93" spans="1:50" s="4" customFormat="1" ht="21.95" customHeight="1">
      <c r="A93" s="410"/>
      <c r="B93" s="402"/>
      <c r="C93" s="402"/>
      <c r="D93" s="403"/>
      <c r="E93" s="402"/>
      <c r="F93" s="176">
        <v>4</v>
      </c>
      <c r="G93" s="74">
        <v>15.24</v>
      </c>
      <c r="H93" s="55"/>
      <c r="I93" s="53"/>
      <c r="J93" s="54"/>
      <c r="K93" s="59"/>
      <c r="L93" s="51"/>
      <c r="M93" s="65"/>
      <c r="N93" s="65"/>
      <c r="O93" s="5"/>
      <c r="P93" s="22"/>
      <c r="Q93" s="22"/>
      <c r="R93" s="22"/>
      <c r="S93" s="10"/>
      <c r="T93" s="70"/>
      <c r="U93" s="125"/>
      <c r="V93" s="70"/>
      <c r="W93" s="126"/>
      <c r="X93" s="127"/>
      <c r="Y93" s="12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</row>
    <row r="94" spans="1:50" s="4" customFormat="1" ht="21.95" customHeight="1">
      <c r="A94" s="410"/>
      <c r="B94" s="402"/>
      <c r="C94" s="402"/>
      <c r="D94" s="403"/>
      <c r="E94" s="402"/>
      <c r="F94" s="176">
        <v>5</v>
      </c>
      <c r="G94" s="74">
        <v>5.83</v>
      </c>
      <c r="H94" s="55"/>
      <c r="I94" s="53"/>
      <c r="J94" s="54"/>
      <c r="K94" s="59"/>
      <c r="L94" s="61"/>
      <c r="M94" s="66"/>
      <c r="N94" s="66"/>
      <c r="O94" s="5"/>
      <c r="P94" s="22"/>
      <c r="Q94" s="22"/>
      <c r="R94" s="22"/>
      <c r="S94" s="10"/>
      <c r="T94" s="70"/>
      <c r="U94" s="125"/>
      <c r="V94" s="70"/>
      <c r="W94" s="126"/>
      <c r="X94" s="127"/>
      <c r="Y94" s="12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</row>
    <row r="95" spans="1:50" s="4" customFormat="1" ht="21.95" customHeight="1">
      <c r="A95" s="410">
        <v>78</v>
      </c>
      <c r="B95" s="402" t="s">
        <v>195</v>
      </c>
      <c r="C95" s="402" t="s">
        <v>196</v>
      </c>
      <c r="D95" s="403" t="s">
        <v>197</v>
      </c>
      <c r="E95" s="402" t="s">
        <v>152</v>
      </c>
      <c r="F95" s="176">
        <v>1</v>
      </c>
      <c r="G95" s="90">
        <v>7.07</v>
      </c>
      <c r="H95" s="147">
        <f>SUM(G95:G97)</f>
        <v>56.79</v>
      </c>
      <c r="I95" s="56">
        <v>13.9</v>
      </c>
      <c r="J95" s="57">
        <f>H95*I95</f>
        <v>789.38099999999997</v>
      </c>
      <c r="K95" s="58">
        <v>8000</v>
      </c>
      <c r="L95" s="60">
        <f>J95*K95</f>
        <v>6315048</v>
      </c>
      <c r="M95" s="64"/>
      <c r="N95" s="64"/>
      <c r="O95" s="5">
        <v>1</v>
      </c>
      <c r="P95" s="22"/>
      <c r="Q95" s="22"/>
      <c r="R95" s="22"/>
      <c r="S95" s="10"/>
      <c r="T95" s="70"/>
      <c r="U95" s="125"/>
      <c r="V95" s="70"/>
      <c r="W95" s="126"/>
      <c r="X95" s="127"/>
      <c r="Y95" s="12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</row>
    <row r="96" spans="1:50" s="4" customFormat="1" ht="21.95" customHeight="1">
      <c r="A96" s="410"/>
      <c r="B96" s="402"/>
      <c r="C96" s="402"/>
      <c r="D96" s="403"/>
      <c r="E96" s="402"/>
      <c r="F96" s="176">
        <v>2</v>
      </c>
      <c r="G96" s="74">
        <v>42.67</v>
      </c>
      <c r="H96" s="55"/>
      <c r="I96" s="53"/>
      <c r="J96" s="54"/>
      <c r="K96" s="59"/>
      <c r="L96" s="51"/>
      <c r="M96" s="65"/>
      <c r="N96" s="65"/>
      <c r="O96" s="5"/>
      <c r="P96" s="22"/>
      <c r="Q96" s="22"/>
      <c r="R96" s="22"/>
      <c r="S96" s="10"/>
      <c r="T96" s="70"/>
      <c r="U96" s="125"/>
      <c r="V96" s="70"/>
      <c r="W96" s="126"/>
      <c r="X96" s="127"/>
      <c r="Y96" s="12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</row>
    <row r="97" spans="1:50" s="4" customFormat="1" ht="21.95" customHeight="1">
      <c r="A97" s="410"/>
      <c r="B97" s="402"/>
      <c r="C97" s="402"/>
      <c r="D97" s="403"/>
      <c r="E97" s="402"/>
      <c r="F97" s="176">
        <v>3</v>
      </c>
      <c r="G97" s="74">
        <v>7.05</v>
      </c>
      <c r="H97" s="55"/>
      <c r="I97" s="53"/>
      <c r="J97" s="54"/>
      <c r="K97" s="59"/>
      <c r="L97" s="61"/>
      <c r="M97" s="66"/>
      <c r="N97" s="66"/>
      <c r="O97" s="5"/>
      <c r="P97" s="22"/>
      <c r="Q97" s="22"/>
      <c r="R97" s="22"/>
      <c r="S97" s="10"/>
      <c r="T97" s="70"/>
      <c r="U97" s="125"/>
      <c r="V97" s="70"/>
      <c r="W97" s="126"/>
      <c r="X97" s="127"/>
      <c r="Y97" s="12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</row>
    <row r="98" spans="1:50" s="4" customFormat="1" ht="21.95" customHeight="1">
      <c r="A98" s="303"/>
      <c r="B98" s="299"/>
      <c r="C98" s="299"/>
      <c r="D98" s="300"/>
      <c r="E98" s="299"/>
      <c r="F98" s="299"/>
      <c r="G98" s="74"/>
      <c r="H98" s="55"/>
      <c r="I98" s="53"/>
      <c r="J98" s="54"/>
      <c r="K98" s="59"/>
      <c r="L98" s="61"/>
      <c r="M98" s="66"/>
      <c r="N98" s="66"/>
      <c r="O98" s="5"/>
      <c r="P98" s="22"/>
      <c r="Q98" s="22"/>
      <c r="R98" s="22"/>
      <c r="S98" s="10"/>
      <c r="T98" s="70"/>
      <c r="U98" s="125"/>
      <c r="V98" s="70"/>
      <c r="W98" s="126"/>
      <c r="X98" s="127"/>
      <c r="Y98" s="12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</row>
    <row r="99" spans="1:50" s="4" customFormat="1" ht="21.95" customHeight="1">
      <c r="A99" s="303"/>
      <c r="B99" s="299"/>
      <c r="C99" s="299"/>
      <c r="D99" s="300"/>
      <c r="E99" s="299"/>
      <c r="F99" s="299"/>
      <c r="G99" s="74"/>
      <c r="H99" s="55"/>
      <c r="I99" s="53"/>
      <c r="J99" s="54"/>
      <c r="K99" s="59"/>
      <c r="L99" s="61"/>
      <c r="M99" s="66"/>
      <c r="N99" s="66"/>
      <c r="O99" s="5"/>
      <c r="P99" s="22"/>
      <c r="Q99" s="22"/>
      <c r="R99" s="22"/>
      <c r="S99" s="10"/>
      <c r="T99" s="70"/>
      <c r="U99" s="125"/>
      <c r="V99" s="70"/>
      <c r="W99" s="126"/>
      <c r="X99" s="127"/>
      <c r="Y99" s="12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</row>
    <row r="100" spans="1:50" s="4" customFormat="1" ht="21.95" customHeight="1">
      <c r="A100" s="362" t="s">
        <v>25</v>
      </c>
      <c r="B100" s="362"/>
      <c r="C100" s="362"/>
      <c r="D100" s="362"/>
      <c r="E100" s="362"/>
      <c r="F100" s="362"/>
      <c r="G100" s="362"/>
      <c r="H100" s="362"/>
      <c r="I100" s="362"/>
      <c r="J100" s="362"/>
      <c r="K100" s="362"/>
      <c r="L100" s="362"/>
      <c r="M100" s="66"/>
      <c r="N100" s="66"/>
      <c r="O100" s="5"/>
      <c r="P100" s="22"/>
      <c r="Q100" s="22"/>
      <c r="R100" s="22"/>
      <c r="S100" s="10"/>
      <c r="T100" s="70"/>
      <c r="U100" s="125"/>
      <c r="V100" s="70"/>
      <c r="W100" s="126"/>
      <c r="X100" s="127"/>
      <c r="Y100" s="12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</row>
    <row r="101" spans="1:50" s="4" customFormat="1" ht="21.95" customHeight="1">
      <c r="A101" s="363" t="s">
        <v>26</v>
      </c>
      <c r="B101" s="363"/>
      <c r="C101" s="363"/>
      <c r="D101" s="363"/>
      <c r="E101" s="363"/>
      <c r="F101" s="363"/>
      <c r="G101" s="363"/>
      <c r="H101" s="363"/>
      <c r="I101" s="363"/>
      <c r="J101" s="363"/>
      <c r="K101" s="363"/>
      <c r="L101" s="363"/>
      <c r="M101" s="66"/>
      <c r="N101" s="66"/>
      <c r="O101" s="5"/>
      <c r="P101" s="22"/>
      <c r="Q101" s="22"/>
      <c r="R101" s="22"/>
      <c r="S101" s="10"/>
      <c r="T101" s="70"/>
      <c r="U101" s="125"/>
      <c r="V101" s="70"/>
      <c r="W101" s="126"/>
      <c r="X101" s="127"/>
      <c r="Y101" s="12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</row>
    <row r="102" spans="1:50" s="4" customFormat="1" ht="21.95" customHeight="1">
      <c r="A102" s="363" t="s">
        <v>518</v>
      </c>
      <c r="B102" s="363"/>
      <c r="C102" s="363"/>
      <c r="D102" s="363"/>
      <c r="E102" s="363"/>
      <c r="F102" s="363"/>
      <c r="G102" s="363"/>
      <c r="H102" s="363"/>
      <c r="I102" s="363"/>
      <c r="J102" s="363"/>
      <c r="K102" s="363"/>
      <c r="L102" s="363"/>
      <c r="M102" s="66"/>
      <c r="N102" s="66"/>
      <c r="O102" s="5"/>
      <c r="P102" s="22"/>
      <c r="Q102" s="22"/>
      <c r="R102" s="22"/>
      <c r="S102" s="10"/>
      <c r="T102" s="70"/>
      <c r="U102" s="125"/>
      <c r="V102" s="70"/>
      <c r="W102" s="126"/>
      <c r="X102" s="127"/>
      <c r="Y102" s="12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</row>
    <row r="103" spans="1:50" s="4" customFormat="1" ht="21.95" customHeight="1">
      <c r="A103" s="313" t="s">
        <v>548</v>
      </c>
      <c r="B103" s="297"/>
      <c r="C103" s="297"/>
      <c r="D103" s="297"/>
      <c r="E103" s="297"/>
      <c r="F103" s="297"/>
      <c r="G103" s="297"/>
      <c r="H103" s="297"/>
      <c r="I103" s="297"/>
      <c r="J103" s="297"/>
      <c r="K103" s="297"/>
      <c r="L103" s="297"/>
      <c r="M103" s="66"/>
      <c r="N103" s="66"/>
      <c r="O103" s="5"/>
      <c r="P103" s="22"/>
      <c r="Q103" s="22"/>
      <c r="R103" s="22"/>
      <c r="S103" s="10"/>
      <c r="T103" s="70"/>
      <c r="U103" s="125"/>
      <c r="V103" s="70"/>
      <c r="W103" s="126"/>
      <c r="X103" s="127"/>
      <c r="Y103" s="12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</row>
    <row r="104" spans="1:50" s="4" customFormat="1" ht="12.95" customHeight="1" thickBot="1">
      <c r="A104" s="8"/>
      <c r="B104" s="8"/>
      <c r="C104" s="9"/>
      <c r="D104" s="9"/>
      <c r="E104" s="6"/>
      <c r="F104" s="10"/>
      <c r="G104" s="10"/>
      <c r="H104" s="10"/>
      <c r="I104" s="10"/>
      <c r="J104" s="10"/>
      <c r="K104" s="10"/>
      <c r="L104" s="6"/>
      <c r="M104" s="66"/>
      <c r="N104" s="66"/>
      <c r="O104" s="5"/>
      <c r="P104" s="22"/>
      <c r="Q104" s="22"/>
      <c r="R104" s="22"/>
      <c r="S104" s="10"/>
      <c r="T104" s="70"/>
      <c r="U104" s="125"/>
      <c r="V104" s="70"/>
      <c r="W104" s="126"/>
      <c r="X104" s="127"/>
      <c r="Y104" s="12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</row>
    <row r="105" spans="1:50" s="4" customFormat="1" ht="21.95" customHeight="1">
      <c r="A105" s="371" t="s">
        <v>0</v>
      </c>
      <c r="B105" s="359" t="s">
        <v>1</v>
      </c>
      <c r="C105" s="359" t="s">
        <v>2</v>
      </c>
      <c r="D105" s="359" t="s">
        <v>3</v>
      </c>
      <c r="E105" s="359" t="s">
        <v>4</v>
      </c>
      <c r="F105" s="377" t="s">
        <v>5</v>
      </c>
      <c r="G105" s="368" t="s">
        <v>486</v>
      </c>
      <c r="H105" s="381" t="s">
        <v>500</v>
      </c>
      <c r="I105" s="381" t="s">
        <v>501</v>
      </c>
      <c r="J105" s="298"/>
      <c r="K105" s="381" t="s">
        <v>502</v>
      </c>
      <c r="L105" s="422" t="s">
        <v>503</v>
      </c>
      <c r="M105" s="66"/>
      <c r="N105" s="66"/>
      <c r="O105" s="5"/>
      <c r="P105" s="22"/>
      <c r="Q105" s="22"/>
      <c r="R105" s="22"/>
      <c r="S105" s="10"/>
      <c r="T105" s="70"/>
      <c r="U105" s="125"/>
      <c r="V105" s="70"/>
      <c r="W105" s="126"/>
      <c r="X105" s="127"/>
      <c r="Y105" s="12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</row>
    <row r="106" spans="1:50" s="4" customFormat="1" ht="21.95" customHeight="1">
      <c r="A106" s="372"/>
      <c r="B106" s="360"/>
      <c r="C106" s="360"/>
      <c r="D106" s="360"/>
      <c r="E106" s="360"/>
      <c r="F106" s="378"/>
      <c r="G106" s="369"/>
      <c r="H106" s="420"/>
      <c r="I106" s="420"/>
      <c r="J106" s="306" t="s">
        <v>504</v>
      </c>
      <c r="K106" s="420"/>
      <c r="L106" s="423"/>
      <c r="M106" s="66"/>
      <c r="N106" s="66"/>
      <c r="O106" s="5"/>
      <c r="P106" s="22"/>
      <c r="Q106" s="22"/>
      <c r="R106" s="22"/>
      <c r="S106" s="10"/>
      <c r="T106" s="70"/>
      <c r="U106" s="125"/>
      <c r="V106" s="70"/>
      <c r="W106" s="126"/>
      <c r="X106" s="127"/>
      <c r="Y106" s="12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</row>
    <row r="107" spans="1:50" s="4" customFormat="1" ht="21.95" customHeight="1" thickBot="1">
      <c r="A107" s="395"/>
      <c r="B107" s="393"/>
      <c r="C107" s="393"/>
      <c r="D107" s="393"/>
      <c r="E107" s="393"/>
      <c r="F107" s="396"/>
      <c r="G107" s="370"/>
      <c r="H107" s="421"/>
      <c r="I107" s="421"/>
      <c r="J107" s="307" t="s">
        <v>505</v>
      </c>
      <c r="K107" s="421"/>
      <c r="L107" s="424"/>
      <c r="M107" s="66"/>
      <c r="N107" s="66"/>
      <c r="O107" s="5"/>
      <c r="P107" s="22"/>
      <c r="Q107" s="22"/>
      <c r="R107" s="22"/>
      <c r="S107" s="10"/>
      <c r="T107" s="70"/>
      <c r="U107" s="125"/>
      <c r="V107" s="70"/>
      <c r="W107" s="126"/>
      <c r="X107" s="127"/>
      <c r="Y107" s="12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</row>
    <row r="108" spans="1:50" s="4" customFormat="1" ht="21.95" customHeight="1">
      <c r="A108" s="410">
        <v>85</v>
      </c>
      <c r="B108" s="402" t="s">
        <v>195</v>
      </c>
      <c r="C108" s="402" t="s">
        <v>210</v>
      </c>
      <c r="D108" s="403" t="s">
        <v>211</v>
      </c>
      <c r="E108" s="402" t="s">
        <v>194</v>
      </c>
      <c r="F108" s="176">
        <v>1</v>
      </c>
      <c r="G108" s="74">
        <v>5.8</v>
      </c>
      <c r="H108" s="147">
        <f>SUM(G108:G112)</f>
        <v>84.570000000000007</v>
      </c>
      <c r="I108" s="56">
        <v>13.9</v>
      </c>
      <c r="J108" s="57">
        <f>H108*I108</f>
        <v>1175.5230000000001</v>
      </c>
      <c r="K108" s="58">
        <v>8000</v>
      </c>
      <c r="L108" s="60">
        <f>J108*K108</f>
        <v>9404184.0000000019</v>
      </c>
      <c r="M108" s="68"/>
      <c r="N108" s="68"/>
      <c r="O108" s="5">
        <v>1</v>
      </c>
      <c r="P108" s="22"/>
      <c r="Q108" s="22"/>
      <c r="R108" s="22"/>
      <c r="S108" s="10"/>
      <c r="T108" s="70"/>
      <c r="U108" s="125"/>
      <c r="V108" s="70"/>
      <c r="W108" s="126"/>
      <c r="X108" s="127"/>
      <c r="Y108" s="12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</row>
    <row r="109" spans="1:50" s="4" customFormat="1" ht="21.95" customHeight="1">
      <c r="A109" s="410"/>
      <c r="B109" s="402"/>
      <c r="C109" s="402"/>
      <c r="D109" s="403"/>
      <c r="E109" s="402"/>
      <c r="F109" s="176">
        <v>2</v>
      </c>
      <c r="G109" s="74">
        <v>15.23</v>
      </c>
      <c r="H109" s="55"/>
      <c r="I109" s="53"/>
      <c r="J109" s="54"/>
      <c r="K109" s="59"/>
      <c r="L109" s="61"/>
      <c r="M109" s="68"/>
      <c r="N109" s="68"/>
      <c r="O109" s="5"/>
      <c r="P109" s="22"/>
      <c r="Q109" s="22"/>
      <c r="R109" s="22"/>
      <c r="S109" s="10"/>
      <c r="T109" s="70"/>
      <c r="U109" s="125"/>
      <c r="V109" s="70"/>
      <c r="W109" s="126"/>
      <c r="X109" s="127"/>
      <c r="Y109" s="12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</row>
    <row r="110" spans="1:50" s="4" customFormat="1" ht="21.95" customHeight="1">
      <c r="A110" s="410"/>
      <c r="B110" s="402"/>
      <c r="C110" s="402"/>
      <c r="D110" s="403"/>
      <c r="E110" s="402"/>
      <c r="F110" s="176">
        <v>3</v>
      </c>
      <c r="G110" s="74">
        <v>42.41</v>
      </c>
      <c r="H110" s="147"/>
      <c r="I110" s="151"/>
      <c r="J110" s="134"/>
      <c r="K110" s="152"/>
      <c r="L110" s="35"/>
      <c r="M110" s="68"/>
      <c r="N110" s="68"/>
      <c r="O110" s="5"/>
      <c r="P110" s="22"/>
      <c r="Q110" s="22"/>
      <c r="R110" s="22"/>
      <c r="S110" s="10"/>
      <c r="T110" s="70"/>
      <c r="U110" s="125"/>
      <c r="V110" s="70"/>
      <c r="W110" s="126"/>
      <c r="X110" s="127"/>
      <c r="Y110" s="12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</row>
    <row r="111" spans="1:50" s="4" customFormat="1" ht="21.95" customHeight="1">
      <c r="A111" s="410"/>
      <c r="B111" s="402"/>
      <c r="C111" s="402"/>
      <c r="D111" s="403"/>
      <c r="E111" s="402"/>
      <c r="F111" s="176">
        <v>4</v>
      </c>
      <c r="G111" s="74">
        <v>15.23</v>
      </c>
      <c r="H111" s="147"/>
      <c r="I111" s="151"/>
      <c r="J111" s="134"/>
      <c r="K111" s="152"/>
      <c r="L111" s="35"/>
      <c r="M111" s="68"/>
      <c r="N111" s="68"/>
      <c r="O111" s="5"/>
      <c r="P111" s="22"/>
      <c r="Q111" s="22"/>
      <c r="R111" s="22"/>
      <c r="S111" s="10"/>
      <c r="T111" s="70"/>
      <c r="U111" s="125"/>
      <c r="V111" s="70"/>
      <c r="W111" s="126"/>
      <c r="X111" s="127"/>
      <c r="Y111" s="12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</row>
    <row r="112" spans="1:50" s="4" customFormat="1" ht="21.95" customHeight="1">
      <c r="A112" s="410"/>
      <c r="B112" s="402"/>
      <c r="C112" s="402"/>
      <c r="D112" s="403"/>
      <c r="E112" s="402"/>
      <c r="F112" s="176">
        <v>5</v>
      </c>
      <c r="G112" s="74">
        <v>5.9</v>
      </c>
      <c r="H112" s="52"/>
      <c r="I112" s="56"/>
      <c r="J112" s="57"/>
      <c r="K112" s="58"/>
      <c r="L112" s="60"/>
      <c r="M112" s="64"/>
      <c r="N112" s="64"/>
      <c r="O112" s="5"/>
      <c r="P112" s="22"/>
      <c r="Q112" s="22"/>
      <c r="R112" s="22"/>
      <c r="S112" s="10"/>
      <c r="T112" s="70"/>
      <c r="U112" s="125"/>
      <c r="V112" s="70"/>
      <c r="W112" s="126"/>
      <c r="X112" s="127"/>
      <c r="Y112" s="12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</row>
    <row r="113" spans="1:50" s="4" customFormat="1" ht="21.95" customHeight="1">
      <c r="A113" s="410">
        <v>90</v>
      </c>
      <c r="B113" s="402" t="s">
        <v>218</v>
      </c>
      <c r="C113" s="402" t="s">
        <v>221</v>
      </c>
      <c r="D113" s="403" t="s">
        <v>222</v>
      </c>
      <c r="E113" s="402" t="s">
        <v>15</v>
      </c>
      <c r="F113" s="176">
        <v>1</v>
      </c>
      <c r="G113" s="74">
        <v>33.82</v>
      </c>
      <c r="H113" s="147">
        <f>SUM(G113:G114)</f>
        <v>69.849999999999994</v>
      </c>
      <c r="I113" s="56">
        <v>13.9</v>
      </c>
      <c r="J113" s="57">
        <f>H113*I113</f>
        <v>970.91499999999996</v>
      </c>
      <c r="K113" s="58">
        <v>8000</v>
      </c>
      <c r="L113" s="60">
        <f>J113*K113</f>
        <v>7767320</v>
      </c>
      <c r="M113" s="65"/>
      <c r="N113" s="65"/>
      <c r="O113" s="5">
        <v>1</v>
      </c>
      <c r="P113" s="22"/>
      <c r="Q113" s="22"/>
      <c r="R113" s="22"/>
      <c r="S113" s="10"/>
      <c r="T113" s="70"/>
      <c r="U113" s="125"/>
      <c r="V113" s="70"/>
      <c r="W113" s="126"/>
      <c r="X113" s="127"/>
      <c r="Y113" s="12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</row>
    <row r="114" spans="1:50" s="4" customFormat="1" ht="21.95" customHeight="1">
      <c r="A114" s="410"/>
      <c r="B114" s="402"/>
      <c r="C114" s="402"/>
      <c r="D114" s="403"/>
      <c r="E114" s="402"/>
      <c r="F114" s="176">
        <v>2</v>
      </c>
      <c r="G114" s="74">
        <v>36.03</v>
      </c>
      <c r="H114" s="55"/>
      <c r="I114" s="53"/>
      <c r="J114" s="54"/>
      <c r="K114" s="59"/>
      <c r="L114" s="61"/>
      <c r="M114" s="66"/>
      <c r="N114" s="66"/>
      <c r="O114" s="5"/>
      <c r="P114" s="22"/>
      <c r="Q114" s="22"/>
      <c r="R114" s="22"/>
      <c r="S114" s="10"/>
      <c r="T114" s="70"/>
      <c r="U114" s="125"/>
      <c r="V114" s="70"/>
      <c r="W114" s="126"/>
      <c r="X114" s="127"/>
      <c r="Y114" s="12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</row>
    <row r="115" spans="1:50" s="4" customFormat="1" ht="21.95" customHeight="1">
      <c r="A115" s="402">
        <v>127</v>
      </c>
      <c r="B115" s="402" t="s">
        <v>262</v>
      </c>
      <c r="C115" s="402" t="s">
        <v>302</v>
      </c>
      <c r="D115" s="403" t="s">
        <v>303</v>
      </c>
      <c r="E115" s="403" t="s">
        <v>471</v>
      </c>
      <c r="F115" s="176">
        <v>1</v>
      </c>
      <c r="G115" s="94">
        <v>24.92</v>
      </c>
      <c r="H115" s="147">
        <f>SUM(G115:G117)</f>
        <v>95.22</v>
      </c>
      <c r="I115" s="56">
        <v>13.9</v>
      </c>
      <c r="J115" s="57">
        <f>H115*I115</f>
        <v>1323.558</v>
      </c>
      <c r="K115" s="58">
        <v>8000</v>
      </c>
      <c r="L115" s="60">
        <f>J115*K115</f>
        <v>10588464</v>
      </c>
      <c r="M115" s="68"/>
      <c r="N115" s="68"/>
      <c r="O115" s="5">
        <v>1</v>
      </c>
      <c r="P115" s="22"/>
      <c r="Q115" s="22"/>
      <c r="R115" s="22"/>
      <c r="S115" s="10"/>
      <c r="T115" s="70"/>
      <c r="U115" s="125"/>
      <c r="V115" s="70"/>
      <c r="W115" s="126"/>
      <c r="X115" s="127"/>
      <c r="Y115" s="12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</row>
    <row r="116" spans="1:50" s="4" customFormat="1" ht="21.95" customHeight="1">
      <c r="A116" s="402"/>
      <c r="B116" s="402"/>
      <c r="C116" s="402"/>
      <c r="D116" s="403"/>
      <c r="E116" s="403"/>
      <c r="F116" s="176">
        <v>2</v>
      </c>
      <c r="G116" s="94">
        <v>27.6</v>
      </c>
      <c r="H116" s="147"/>
      <c r="I116" s="151"/>
      <c r="J116" s="134"/>
      <c r="K116" s="152"/>
      <c r="L116" s="35"/>
      <c r="M116" s="68"/>
      <c r="N116" s="68"/>
      <c r="O116" s="5"/>
      <c r="P116" s="22"/>
      <c r="Q116" s="22"/>
      <c r="R116" s="22"/>
      <c r="S116" s="10"/>
      <c r="T116" s="70"/>
      <c r="U116" s="125"/>
      <c r="V116" s="70"/>
      <c r="W116" s="126"/>
      <c r="X116" s="127"/>
      <c r="Y116" s="12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</row>
    <row r="117" spans="1:50" s="4" customFormat="1" ht="21.95" customHeight="1">
      <c r="A117" s="402"/>
      <c r="B117" s="402"/>
      <c r="C117" s="402"/>
      <c r="D117" s="403"/>
      <c r="E117" s="403"/>
      <c r="F117" s="176">
        <v>3</v>
      </c>
      <c r="G117" s="94">
        <v>42.7</v>
      </c>
      <c r="H117" s="147"/>
      <c r="I117" s="151"/>
      <c r="J117" s="134"/>
      <c r="K117" s="152"/>
      <c r="L117" s="35"/>
      <c r="M117" s="68"/>
      <c r="N117" s="68"/>
      <c r="O117" s="5"/>
      <c r="P117" s="22"/>
      <c r="Q117" s="22"/>
      <c r="R117" s="22"/>
      <c r="S117" s="10"/>
      <c r="T117" s="70"/>
      <c r="U117" s="125"/>
      <c r="V117" s="70"/>
      <c r="W117" s="126"/>
      <c r="X117" s="127"/>
      <c r="Y117" s="12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</row>
    <row r="118" spans="1:50" s="4" customFormat="1" ht="21.95" customHeight="1">
      <c r="A118" s="413">
        <v>59</v>
      </c>
      <c r="B118" s="412" t="s">
        <v>124</v>
      </c>
      <c r="C118" s="412" t="s">
        <v>153</v>
      </c>
      <c r="D118" s="401" t="s">
        <v>154</v>
      </c>
      <c r="E118" s="401" t="s">
        <v>470</v>
      </c>
      <c r="F118" s="182">
        <v>1</v>
      </c>
      <c r="G118" s="80">
        <v>14.7</v>
      </c>
      <c r="H118" s="147">
        <f>SUM(G118:G126)</f>
        <v>172.99999999999997</v>
      </c>
      <c r="I118" s="56">
        <v>13.9</v>
      </c>
      <c r="J118" s="57">
        <f>H118*I118</f>
        <v>2404.6999999999998</v>
      </c>
      <c r="K118" s="58">
        <v>8000</v>
      </c>
      <c r="L118" s="60">
        <f>J118*K118</f>
        <v>19237600</v>
      </c>
      <c r="M118" s="68"/>
      <c r="N118" s="68"/>
      <c r="O118" s="5">
        <v>1</v>
      </c>
      <c r="P118" s="22"/>
      <c r="Q118" s="22"/>
      <c r="R118" s="22"/>
      <c r="S118" s="10"/>
      <c r="T118" s="70"/>
      <c r="U118" s="125"/>
      <c r="V118" s="70"/>
      <c r="W118" s="126"/>
      <c r="X118" s="127"/>
      <c r="Y118" s="12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</row>
    <row r="119" spans="1:50" s="4" customFormat="1" ht="21.95" customHeight="1">
      <c r="A119" s="411"/>
      <c r="B119" s="398"/>
      <c r="C119" s="398"/>
      <c r="D119" s="407"/>
      <c r="E119" s="407"/>
      <c r="F119" s="178">
        <v>2</v>
      </c>
      <c r="G119" s="84">
        <v>14.7</v>
      </c>
      <c r="H119" s="147"/>
      <c r="I119" s="148"/>
      <c r="J119" s="134"/>
      <c r="K119" s="152"/>
      <c r="L119" s="35"/>
      <c r="M119" s="68"/>
      <c r="N119" s="68"/>
      <c r="O119" s="5"/>
      <c r="P119" s="22"/>
      <c r="Q119" s="22"/>
      <c r="R119" s="22"/>
      <c r="S119" s="10"/>
      <c r="T119" s="70"/>
      <c r="U119" s="125"/>
      <c r="V119" s="70"/>
      <c r="W119" s="126"/>
      <c r="X119" s="127"/>
      <c r="Y119" s="12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</row>
    <row r="120" spans="1:50" s="4" customFormat="1" ht="21.95" customHeight="1">
      <c r="A120" s="411"/>
      <c r="B120" s="398"/>
      <c r="C120" s="398"/>
      <c r="D120" s="407"/>
      <c r="E120" s="407"/>
      <c r="F120" s="178">
        <v>3</v>
      </c>
      <c r="G120" s="84">
        <v>14.4</v>
      </c>
      <c r="H120" s="147"/>
      <c r="I120" s="151"/>
      <c r="J120" s="134"/>
      <c r="K120" s="152"/>
      <c r="L120" s="35"/>
      <c r="M120" s="68"/>
      <c r="N120" s="68"/>
      <c r="O120" s="5"/>
      <c r="P120" s="22"/>
      <c r="Q120" s="22"/>
      <c r="R120" s="22"/>
      <c r="S120" s="10"/>
      <c r="T120" s="70"/>
      <c r="U120" s="125"/>
      <c r="V120" s="70"/>
      <c r="W120" s="126"/>
      <c r="X120" s="127"/>
      <c r="Y120" s="12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</row>
    <row r="121" spans="1:50" s="4" customFormat="1" ht="21.95" customHeight="1">
      <c r="A121" s="411"/>
      <c r="B121" s="398"/>
      <c r="C121" s="398"/>
      <c r="D121" s="407"/>
      <c r="E121" s="407"/>
      <c r="F121" s="178">
        <v>4</v>
      </c>
      <c r="G121" s="84">
        <v>20.7</v>
      </c>
      <c r="H121" s="147"/>
      <c r="I121" s="151"/>
      <c r="J121" s="143"/>
      <c r="K121" s="152"/>
      <c r="L121" s="35"/>
      <c r="M121" s="68"/>
      <c r="N121" s="68"/>
      <c r="O121" s="5"/>
      <c r="P121" s="22"/>
      <c r="Q121" s="22"/>
      <c r="R121" s="22"/>
      <c r="S121" s="10"/>
      <c r="T121" s="70"/>
      <c r="U121" s="125"/>
      <c r="V121" s="70"/>
      <c r="W121" s="126"/>
      <c r="X121" s="127"/>
      <c r="Y121" s="12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</row>
    <row r="122" spans="1:50" s="4" customFormat="1" ht="21.95" customHeight="1">
      <c r="A122" s="411"/>
      <c r="B122" s="398"/>
      <c r="C122" s="398"/>
      <c r="D122" s="407"/>
      <c r="E122" s="407"/>
      <c r="F122" s="178">
        <v>5</v>
      </c>
      <c r="G122" s="84">
        <v>44</v>
      </c>
      <c r="H122" s="147"/>
      <c r="I122" s="151"/>
      <c r="J122" s="134"/>
      <c r="K122" s="152"/>
      <c r="L122" s="35"/>
      <c r="M122" s="68"/>
      <c r="N122" s="68"/>
      <c r="O122" s="5"/>
      <c r="P122" s="22"/>
      <c r="Q122" s="22"/>
      <c r="R122" s="22"/>
      <c r="S122" s="10"/>
      <c r="T122" s="70"/>
      <c r="U122" s="125"/>
      <c r="V122" s="70"/>
      <c r="W122" s="126"/>
      <c r="X122" s="127"/>
      <c r="Y122" s="12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</row>
    <row r="123" spans="1:50" ht="21.95" customHeight="1">
      <c r="A123" s="411"/>
      <c r="B123" s="398"/>
      <c r="C123" s="398"/>
      <c r="D123" s="407"/>
      <c r="E123" s="407"/>
      <c r="F123" s="178">
        <v>6</v>
      </c>
      <c r="G123" s="84">
        <v>20.7</v>
      </c>
      <c r="H123" s="52"/>
      <c r="I123" s="56"/>
      <c r="J123" s="57"/>
      <c r="K123" s="58"/>
      <c r="L123" s="60"/>
      <c r="M123" s="64"/>
      <c r="N123" s="64"/>
      <c r="O123" s="223"/>
      <c r="P123" s="50"/>
      <c r="Q123" s="50"/>
      <c r="R123" s="50"/>
      <c r="S123" s="17"/>
      <c r="T123" s="70"/>
      <c r="U123" s="125"/>
      <c r="V123" s="70"/>
      <c r="W123" s="126"/>
      <c r="X123" s="127"/>
      <c r="Y123" s="126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</row>
    <row r="124" spans="1:50" ht="21.95" customHeight="1">
      <c r="A124" s="411"/>
      <c r="B124" s="398"/>
      <c r="C124" s="398"/>
      <c r="D124" s="407"/>
      <c r="E124" s="407"/>
      <c r="F124" s="178">
        <v>7</v>
      </c>
      <c r="G124" s="84">
        <v>14.4</v>
      </c>
      <c r="H124" s="55"/>
      <c r="I124" s="53"/>
      <c r="J124" s="54"/>
      <c r="K124" s="59"/>
      <c r="L124" s="51"/>
      <c r="M124" s="65"/>
      <c r="N124" s="65"/>
      <c r="O124" s="223"/>
      <c r="P124" s="50"/>
      <c r="Q124" s="50"/>
      <c r="R124" s="50"/>
      <c r="S124" s="17"/>
      <c r="T124" s="70"/>
      <c r="U124" s="125"/>
      <c r="V124" s="70"/>
      <c r="W124" s="126"/>
      <c r="X124" s="127"/>
      <c r="Y124" s="126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</row>
    <row r="125" spans="1:50" ht="21.95" customHeight="1">
      <c r="A125" s="411"/>
      <c r="B125" s="398"/>
      <c r="C125" s="398"/>
      <c r="D125" s="407"/>
      <c r="E125" s="407"/>
      <c r="F125" s="178">
        <v>8</v>
      </c>
      <c r="G125" s="84">
        <v>14.7</v>
      </c>
      <c r="H125" s="55"/>
      <c r="I125" s="53"/>
      <c r="J125" s="54"/>
      <c r="K125" s="59"/>
      <c r="L125" s="61"/>
      <c r="M125" s="66"/>
      <c r="N125" s="66"/>
      <c r="O125" s="223"/>
      <c r="P125" s="50"/>
      <c r="Q125" s="50"/>
      <c r="R125" s="50"/>
      <c r="S125" s="17"/>
      <c r="T125" s="70"/>
      <c r="U125" s="125"/>
      <c r="V125" s="70"/>
      <c r="W125" s="126"/>
      <c r="X125" s="127"/>
      <c r="Y125" s="126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</row>
    <row r="126" spans="1:50" ht="21.95" customHeight="1">
      <c r="A126" s="411"/>
      <c r="B126" s="398"/>
      <c r="C126" s="398"/>
      <c r="D126" s="407"/>
      <c r="E126" s="407"/>
      <c r="F126" s="178">
        <v>9</v>
      </c>
      <c r="G126" s="84">
        <v>14.7</v>
      </c>
      <c r="H126" s="52"/>
      <c r="I126" s="56"/>
      <c r="J126" s="57"/>
      <c r="K126" s="58"/>
      <c r="L126" s="60"/>
      <c r="M126" s="64"/>
      <c r="N126" s="64"/>
      <c r="O126" s="223"/>
      <c r="P126" s="50"/>
      <c r="Q126" s="50"/>
      <c r="R126" s="50"/>
      <c r="S126" s="17"/>
      <c r="T126" s="70"/>
      <c r="U126" s="125"/>
      <c r="V126" s="70"/>
      <c r="W126" s="126"/>
      <c r="X126" s="127"/>
      <c r="Y126" s="126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</row>
    <row r="127" spans="1:50" ht="21.95" customHeight="1">
      <c r="A127" s="411">
        <v>87</v>
      </c>
      <c r="B127" s="398" t="s">
        <v>195</v>
      </c>
      <c r="C127" s="398" t="s">
        <v>214</v>
      </c>
      <c r="D127" s="407" t="s">
        <v>215</v>
      </c>
      <c r="E127" s="398" t="s">
        <v>62</v>
      </c>
      <c r="F127" s="178">
        <v>1</v>
      </c>
      <c r="G127" s="84">
        <v>4.5199999999999996</v>
      </c>
      <c r="H127" s="147">
        <f>SUM(G127:G129)</f>
        <v>27.36</v>
      </c>
      <c r="I127" s="56">
        <v>13.9</v>
      </c>
      <c r="J127" s="57">
        <f>H127*I127</f>
        <v>380.30399999999997</v>
      </c>
      <c r="K127" s="58">
        <v>8000</v>
      </c>
      <c r="L127" s="60">
        <f>J127*K127</f>
        <v>3042432</v>
      </c>
      <c r="M127" s="65"/>
      <c r="N127" s="65"/>
      <c r="O127" s="223">
        <v>1</v>
      </c>
      <c r="P127" s="50"/>
      <c r="Q127" s="50"/>
      <c r="R127" s="50"/>
      <c r="S127" s="17"/>
      <c r="T127" s="70"/>
      <c r="U127" s="125"/>
      <c r="V127" s="70"/>
      <c r="W127" s="126"/>
      <c r="X127" s="127"/>
      <c r="Y127" s="126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</row>
    <row r="128" spans="1:50" ht="21.95" customHeight="1">
      <c r="A128" s="411"/>
      <c r="B128" s="398"/>
      <c r="C128" s="398"/>
      <c r="D128" s="407"/>
      <c r="E128" s="398"/>
      <c r="F128" s="178">
        <v>2</v>
      </c>
      <c r="G128" s="84">
        <v>18.29</v>
      </c>
      <c r="H128" s="55"/>
      <c r="I128" s="53"/>
      <c r="J128" s="54"/>
      <c r="K128" s="59"/>
      <c r="L128" s="61"/>
      <c r="M128" s="66"/>
      <c r="N128" s="66"/>
      <c r="O128" s="223"/>
      <c r="P128" s="50"/>
      <c r="Q128" s="50"/>
      <c r="R128" s="50"/>
      <c r="S128" s="17"/>
      <c r="T128" s="70"/>
      <c r="U128" s="125"/>
      <c r="V128" s="70"/>
      <c r="W128" s="126"/>
      <c r="X128" s="127"/>
      <c r="Y128" s="126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</row>
    <row r="129" spans="1:50" ht="21.95" customHeight="1">
      <c r="A129" s="411"/>
      <c r="B129" s="398"/>
      <c r="C129" s="398"/>
      <c r="D129" s="407"/>
      <c r="E129" s="398"/>
      <c r="F129" s="178">
        <v>3</v>
      </c>
      <c r="G129" s="84">
        <v>4.55</v>
      </c>
      <c r="H129" s="52"/>
      <c r="I129" s="56"/>
      <c r="J129" s="57"/>
      <c r="K129" s="58"/>
      <c r="L129" s="60"/>
      <c r="M129" s="64"/>
      <c r="N129" s="64"/>
      <c r="O129" s="223"/>
      <c r="P129" s="50"/>
      <c r="Q129" s="50"/>
      <c r="R129" s="50"/>
      <c r="S129" s="17"/>
      <c r="T129" s="70"/>
      <c r="U129" s="125"/>
      <c r="V129" s="70"/>
      <c r="W129" s="126"/>
      <c r="X129" s="127"/>
      <c r="Y129" s="126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</row>
    <row r="130" spans="1:50" ht="21.95" customHeight="1">
      <c r="A130" s="304"/>
      <c r="B130" s="301"/>
      <c r="C130" s="301"/>
      <c r="D130" s="302"/>
      <c r="E130" s="301"/>
      <c r="F130" s="301"/>
      <c r="G130" s="84"/>
      <c r="H130" s="52"/>
      <c r="I130" s="56"/>
      <c r="J130" s="57"/>
      <c r="K130" s="58"/>
      <c r="L130" s="60"/>
      <c r="M130" s="64"/>
      <c r="N130" s="64"/>
      <c r="O130" s="223"/>
      <c r="P130" s="190"/>
      <c r="Q130" s="190"/>
      <c r="R130" s="190"/>
      <c r="S130" s="17"/>
      <c r="T130" s="70"/>
      <c r="U130" s="125"/>
      <c r="V130" s="70"/>
      <c r="W130" s="126"/>
      <c r="X130" s="127"/>
      <c r="Y130" s="126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</row>
    <row r="131" spans="1:50" ht="21.95" customHeight="1">
      <c r="A131" s="304"/>
      <c r="B131" s="301"/>
      <c r="C131" s="301"/>
      <c r="D131" s="302"/>
      <c r="E131" s="301"/>
      <c r="F131" s="301"/>
      <c r="G131" s="84"/>
      <c r="H131" s="52"/>
      <c r="I131" s="56"/>
      <c r="J131" s="57"/>
      <c r="K131" s="58"/>
      <c r="L131" s="60"/>
      <c r="M131" s="64"/>
      <c r="N131" s="64"/>
      <c r="O131" s="223"/>
      <c r="P131" s="190"/>
      <c r="Q131" s="190"/>
      <c r="R131" s="190"/>
      <c r="S131" s="17"/>
      <c r="T131" s="70"/>
      <c r="U131" s="125"/>
      <c r="V131" s="70"/>
      <c r="W131" s="126"/>
      <c r="X131" s="127"/>
      <c r="Y131" s="126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</row>
    <row r="132" spans="1:50" ht="21.95" customHeight="1">
      <c r="A132" s="304"/>
      <c r="B132" s="301"/>
      <c r="C132" s="301"/>
      <c r="D132" s="302"/>
      <c r="E132" s="301"/>
      <c r="F132" s="301"/>
      <c r="G132" s="84"/>
      <c r="H132" s="52"/>
      <c r="I132" s="56"/>
      <c r="J132" s="57"/>
      <c r="K132" s="58"/>
      <c r="L132" s="60"/>
      <c r="M132" s="64"/>
      <c r="N132" s="64"/>
      <c r="O132" s="223"/>
      <c r="P132" s="190"/>
      <c r="Q132" s="190"/>
      <c r="R132" s="190"/>
      <c r="S132" s="17"/>
      <c r="T132" s="70"/>
      <c r="U132" s="125"/>
      <c r="V132" s="70"/>
      <c r="W132" s="126"/>
      <c r="X132" s="127"/>
      <c r="Y132" s="126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</row>
    <row r="133" spans="1:50" ht="21.95" customHeight="1">
      <c r="A133" s="362" t="s">
        <v>25</v>
      </c>
      <c r="B133" s="362"/>
      <c r="C133" s="362"/>
      <c r="D133" s="362"/>
      <c r="E133" s="362"/>
      <c r="F133" s="362"/>
      <c r="G133" s="362"/>
      <c r="H133" s="362"/>
      <c r="I133" s="362"/>
      <c r="J133" s="362"/>
      <c r="K133" s="362"/>
      <c r="L133" s="362"/>
      <c r="M133" s="64"/>
      <c r="N133" s="64"/>
      <c r="O133" s="223"/>
      <c r="P133" s="190"/>
      <c r="Q133" s="190"/>
      <c r="R133" s="190"/>
      <c r="S133" s="17"/>
      <c r="T133" s="70"/>
      <c r="U133" s="125"/>
      <c r="V133" s="70"/>
      <c r="W133" s="126"/>
      <c r="X133" s="127"/>
      <c r="Y133" s="126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</row>
    <row r="134" spans="1:50" ht="21.95" customHeight="1">
      <c r="A134" s="363" t="s">
        <v>26</v>
      </c>
      <c r="B134" s="363"/>
      <c r="C134" s="363"/>
      <c r="D134" s="363"/>
      <c r="E134" s="363"/>
      <c r="F134" s="363"/>
      <c r="G134" s="363"/>
      <c r="H134" s="363"/>
      <c r="I134" s="363"/>
      <c r="J134" s="363"/>
      <c r="K134" s="363"/>
      <c r="L134" s="363"/>
      <c r="M134" s="64"/>
      <c r="N134" s="64"/>
      <c r="O134" s="223"/>
      <c r="P134" s="190"/>
      <c r="Q134" s="190"/>
      <c r="R134" s="190"/>
      <c r="S134" s="17"/>
      <c r="T134" s="70"/>
      <c r="U134" s="125"/>
      <c r="V134" s="70"/>
      <c r="W134" s="126"/>
      <c r="X134" s="127"/>
      <c r="Y134" s="126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</row>
    <row r="135" spans="1:50" ht="21.95" customHeight="1">
      <c r="A135" s="363" t="s">
        <v>518</v>
      </c>
      <c r="B135" s="363"/>
      <c r="C135" s="363"/>
      <c r="D135" s="363"/>
      <c r="E135" s="363"/>
      <c r="F135" s="363"/>
      <c r="G135" s="363"/>
      <c r="H135" s="363"/>
      <c r="I135" s="363"/>
      <c r="J135" s="363"/>
      <c r="K135" s="363"/>
      <c r="L135" s="363"/>
      <c r="M135" s="64"/>
      <c r="N135" s="64"/>
      <c r="O135" s="223"/>
      <c r="P135" s="190"/>
      <c r="Q135" s="190"/>
      <c r="R135" s="190"/>
      <c r="S135" s="17"/>
      <c r="T135" s="70"/>
      <c r="U135" s="125"/>
      <c r="V135" s="70"/>
      <c r="W135" s="126"/>
      <c r="X135" s="127"/>
      <c r="Y135" s="126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</row>
    <row r="136" spans="1:50" ht="21.95" customHeight="1">
      <c r="A136" s="313" t="s">
        <v>548</v>
      </c>
      <c r="B136" s="297"/>
      <c r="C136" s="297"/>
      <c r="D136" s="297"/>
      <c r="E136" s="297"/>
      <c r="F136" s="297"/>
      <c r="G136" s="297"/>
      <c r="H136" s="297"/>
      <c r="I136" s="297"/>
      <c r="J136" s="297"/>
      <c r="K136" s="297"/>
      <c r="L136" s="297"/>
      <c r="M136" s="64"/>
      <c r="N136" s="64"/>
      <c r="O136" s="223"/>
      <c r="P136" s="190"/>
      <c r="Q136" s="190"/>
      <c r="R136" s="190"/>
      <c r="S136" s="17"/>
      <c r="T136" s="70"/>
      <c r="U136" s="125"/>
      <c r="V136" s="70"/>
      <c r="W136" s="126"/>
      <c r="X136" s="127"/>
      <c r="Y136" s="126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</row>
    <row r="137" spans="1:50" ht="12.95" customHeight="1" thickBot="1">
      <c r="A137" s="8"/>
      <c r="B137" s="8"/>
      <c r="C137" s="9"/>
      <c r="D137" s="9"/>
      <c r="E137" s="6"/>
      <c r="F137" s="10"/>
      <c r="G137" s="10"/>
      <c r="H137" s="10"/>
      <c r="I137" s="10"/>
      <c r="J137" s="10"/>
      <c r="K137" s="10"/>
      <c r="L137" s="6"/>
      <c r="M137" s="64"/>
      <c r="N137" s="64"/>
      <c r="O137" s="223"/>
      <c r="P137" s="190"/>
      <c r="Q137" s="190"/>
      <c r="R137" s="190"/>
      <c r="S137" s="17"/>
      <c r="T137" s="70"/>
      <c r="U137" s="125"/>
      <c r="V137" s="70"/>
      <c r="W137" s="126"/>
      <c r="X137" s="127"/>
      <c r="Y137" s="126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</row>
    <row r="138" spans="1:50" ht="21.95" customHeight="1">
      <c r="A138" s="371" t="s">
        <v>0</v>
      </c>
      <c r="B138" s="359" t="s">
        <v>1</v>
      </c>
      <c r="C138" s="359" t="s">
        <v>2</v>
      </c>
      <c r="D138" s="359" t="s">
        <v>3</v>
      </c>
      <c r="E138" s="359" t="s">
        <v>4</v>
      </c>
      <c r="F138" s="377" t="s">
        <v>5</v>
      </c>
      <c r="G138" s="368" t="s">
        <v>486</v>
      </c>
      <c r="H138" s="381" t="s">
        <v>500</v>
      </c>
      <c r="I138" s="381" t="s">
        <v>501</v>
      </c>
      <c r="J138" s="298"/>
      <c r="K138" s="381" t="s">
        <v>502</v>
      </c>
      <c r="L138" s="422" t="s">
        <v>503</v>
      </c>
      <c r="M138" s="64"/>
      <c r="N138" s="64"/>
      <c r="O138" s="223"/>
      <c r="P138" s="190"/>
      <c r="Q138" s="190"/>
      <c r="R138" s="190"/>
      <c r="S138" s="17"/>
      <c r="T138" s="70"/>
      <c r="U138" s="125"/>
      <c r="V138" s="70"/>
      <c r="W138" s="126"/>
      <c r="X138" s="127"/>
      <c r="Y138" s="126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</row>
    <row r="139" spans="1:50" ht="21.95" customHeight="1">
      <c r="A139" s="372"/>
      <c r="B139" s="360"/>
      <c r="C139" s="360"/>
      <c r="D139" s="360"/>
      <c r="E139" s="360"/>
      <c r="F139" s="378"/>
      <c r="G139" s="369"/>
      <c r="H139" s="420"/>
      <c r="I139" s="420"/>
      <c r="J139" s="306" t="s">
        <v>504</v>
      </c>
      <c r="K139" s="420"/>
      <c r="L139" s="423"/>
      <c r="M139" s="64"/>
      <c r="N139" s="64"/>
      <c r="O139" s="223"/>
      <c r="P139" s="190"/>
      <c r="Q139" s="190"/>
      <c r="R139" s="190"/>
      <c r="S139" s="17"/>
      <c r="T139" s="70"/>
      <c r="U139" s="125"/>
      <c r="V139" s="70"/>
      <c r="W139" s="126"/>
      <c r="X139" s="127"/>
      <c r="Y139" s="126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</row>
    <row r="140" spans="1:50" ht="21.95" customHeight="1" thickBot="1">
      <c r="A140" s="395"/>
      <c r="B140" s="393"/>
      <c r="C140" s="393"/>
      <c r="D140" s="393"/>
      <c r="E140" s="393"/>
      <c r="F140" s="396"/>
      <c r="G140" s="370"/>
      <c r="H140" s="421"/>
      <c r="I140" s="421"/>
      <c r="J140" s="307" t="s">
        <v>505</v>
      </c>
      <c r="K140" s="421"/>
      <c r="L140" s="424"/>
      <c r="M140" s="64"/>
      <c r="N140" s="64"/>
      <c r="O140" s="223"/>
      <c r="P140" s="190"/>
      <c r="Q140" s="190"/>
      <c r="R140" s="190"/>
      <c r="S140" s="17"/>
      <c r="T140" s="70"/>
      <c r="U140" s="125"/>
      <c r="V140" s="70"/>
      <c r="W140" s="126"/>
      <c r="X140" s="127"/>
      <c r="Y140" s="126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</row>
    <row r="141" spans="1:50" ht="21.95" customHeight="1">
      <c r="A141" s="411">
        <v>88</v>
      </c>
      <c r="B141" s="398" t="s">
        <v>195</v>
      </c>
      <c r="C141" s="398" t="s">
        <v>216</v>
      </c>
      <c r="D141" s="407" t="s">
        <v>217</v>
      </c>
      <c r="E141" s="398" t="s">
        <v>62</v>
      </c>
      <c r="F141" s="178">
        <v>1</v>
      </c>
      <c r="G141" s="84">
        <v>4.55</v>
      </c>
      <c r="H141" s="147">
        <f>SUM(G141:G143)</f>
        <v>27.39</v>
      </c>
      <c r="I141" s="56">
        <v>13.9</v>
      </c>
      <c r="J141" s="57">
        <f>H141*I141</f>
        <v>380.721</v>
      </c>
      <c r="K141" s="58">
        <v>8000</v>
      </c>
      <c r="L141" s="60">
        <f>J141*K141</f>
        <v>3045768</v>
      </c>
      <c r="M141" s="65"/>
      <c r="N141" s="65"/>
      <c r="O141" s="223">
        <v>1</v>
      </c>
      <c r="P141" s="50"/>
      <c r="Q141" s="50"/>
      <c r="R141" s="50"/>
      <c r="S141" s="17"/>
      <c r="T141" s="70"/>
      <c r="U141" s="125"/>
      <c r="V141" s="70"/>
      <c r="W141" s="126"/>
      <c r="X141" s="127"/>
      <c r="Y141" s="126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</row>
    <row r="142" spans="1:50" ht="21.95" customHeight="1">
      <c r="A142" s="411"/>
      <c r="B142" s="398"/>
      <c r="C142" s="398"/>
      <c r="D142" s="407"/>
      <c r="E142" s="398"/>
      <c r="F142" s="178">
        <v>2</v>
      </c>
      <c r="G142" s="84">
        <v>18.29</v>
      </c>
      <c r="H142" s="55"/>
      <c r="I142" s="53"/>
      <c r="J142" s="54"/>
      <c r="K142" s="59"/>
      <c r="L142" s="61"/>
      <c r="M142" s="66"/>
      <c r="N142" s="66"/>
      <c r="O142" s="223"/>
      <c r="P142" s="50"/>
      <c r="Q142" s="50"/>
      <c r="R142" s="50"/>
      <c r="S142" s="17"/>
      <c r="T142" s="70"/>
      <c r="U142" s="125"/>
      <c r="V142" s="70"/>
      <c r="W142" s="126"/>
      <c r="X142" s="127"/>
      <c r="Y142" s="126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</row>
    <row r="143" spans="1:50" ht="21.95" customHeight="1">
      <c r="A143" s="411"/>
      <c r="B143" s="398"/>
      <c r="C143" s="398"/>
      <c r="D143" s="407"/>
      <c r="E143" s="398"/>
      <c r="F143" s="178">
        <v>3</v>
      </c>
      <c r="G143" s="84">
        <v>4.55</v>
      </c>
      <c r="H143" s="147"/>
      <c r="I143" s="151"/>
      <c r="J143" s="134"/>
      <c r="K143" s="152"/>
      <c r="L143" s="35"/>
      <c r="M143" s="68"/>
      <c r="N143" s="68"/>
      <c r="O143" s="223"/>
      <c r="P143" s="50"/>
      <c r="Q143" s="50"/>
      <c r="R143" s="50"/>
      <c r="S143" s="17"/>
      <c r="T143" s="70"/>
      <c r="U143" s="125"/>
      <c r="V143" s="70"/>
      <c r="W143" s="126"/>
      <c r="X143" s="127"/>
      <c r="Y143" s="126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</row>
    <row r="144" spans="1:50" ht="21.95" customHeight="1">
      <c r="A144" s="398">
        <v>120</v>
      </c>
      <c r="B144" s="398" t="s">
        <v>262</v>
      </c>
      <c r="C144" s="398" t="s">
        <v>287</v>
      </c>
      <c r="D144" s="407" t="s">
        <v>288</v>
      </c>
      <c r="E144" s="407" t="s">
        <v>471</v>
      </c>
      <c r="F144" s="178">
        <v>1</v>
      </c>
      <c r="G144" s="84">
        <v>27.54</v>
      </c>
      <c r="H144" s="52">
        <f>SUM(G144:G147)</f>
        <v>115.97999999999999</v>
      </c>
      <c r="I144" s="56">
        <v>13.9</v>
      </c>
      <c r="J144" s="57">
        <f>H144*I144</f>
        <v>1612.1219999999998</v>
      </c>
      <c r="K144" s="58">
        <v>8000</v>
      </c>
      <c r="L144" s="60">
        <f>J144*K144</f>
        <v>12896975.999999998</v>
      </c>
      <c r="M144" s="64"/>
      <c r="N144" s="64"/>
      <c r="O144" s="223">
        <v>1</v>
      </c>
      <c r="P144" s="50"/>
      <c r="Q144" s="50"/>
      <c r="R144" s="50"/>
      <c r="S144" s="17"/>
      <c r="T144" s="70"/>
      <c r="U144" s="125"/>
      <c r="V144" s="70"/>
      <c r="W144" s="126"/>
      <c r="X144" s="127"/>
      <c r="Y144" s="126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</row>
    <row r="145" spans="1:50" ht="21.95" customHeight="1">
      <c r="A145" s="398"/>
      <c r="B145" s="398"/>
      <c r="C145" s="398"/>
      <c r="D145" s="407"/>
      <c r="E145" s="407"/>
      <c r="F145" s="178">
        <v>2</v>
      </c>
      <c r="G145" s="84">
        <v>28.75</v>
      </c>
      <c r="H145" s="55"/>
      <c r="I145" s="53"/>
      <c r="J145" s="54"/>
      <c r="K145" s="59"/>
      <c r="L145" s="51"/>
      <c r="M145" s="65"/>
      <c r="N145" s="65"/>
      <c r="O145" s="223"/>
      <c r="P145" s="50"/>
      <c r="Q145" s="50"/>
      <c r="R145" s="50"/>
      <c r="S145" s="17"/>
      <c r="T145" s="70"/>
      <c r="U145" s="125"/>
      <c r="V145" s="70"/>
      <c r="W145" s="126"/>
      <c r="X145" s="127"/>
      <c r="Y145" s="126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</row>
    <row r="146" spans="1:50" ht="21.95" customHeight="1">
      <c r="A146" s="398"/>
      <c r="B146" s="398"/>
      <c r="C146" s="398"/>
      <c r="D146" s="407"/>
      <c r="E146" s="407"/>
      <c r="F146" s="178">
        <v>3</v>
      </c>
      <c r="G146" s="84">
        <v>27.75</v>
      </c>
      <c r="H146" s="55"/>
      <c r="I146" s="53"/>
      <c r="J146" s="54"/>
      <c r="K146" s="59"/>
      <c r="L146" s="61"/>
      <c r="M146" s="66"/>
      <c r="N146" s="66"/>
      <c r="O146" s="223"/>
      <c r="P146" s="50"/>
      <c r="Q146" s="50"/>
      <c r="R146" s="50"/>
      <c r="S146" s="17"/>
      <c r="T146" s="70"/>
      <c r="U146" s="125"/>
      <c r="V146" s="70"/>
      <c r="W146" s="126"/>
      <c r="X146" s="127"/>
      <c r="Y146" s="126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</row>
    <row r="147" spans="1:50" ht="21.95" customHeight="1">
      <c r="A147" s="398"/>
      <c r="B147" s="398"/>
      <c r="C147" s="398"/>
      <c r="D147" s="407"/>
      <c r="E147" s="407"/>
      <c r="F147" s="178">
        <v>4</v>
      </c>
      <c r="G147" s="74">
        <v>31.94</v>
      </c>
      <c r="H147" s="52"/>
      <c r="I147" s="56"/>
      <c r="J147" s="57"/>
      <c r="K147" s="58"/>
      <c r="L147" s="60"/>
      <c r="M147" s="64"/>
      <c r="N147" s="64"/>
      <c r="O147" s="223"/>
      <c r="P147" s="50"/>
      <c r="Q147" s="50"/>
      <c r="R147" s="50"/>
      <c r="S147" s="17"/>
      <c r="T147" s="70"/>
      <c r="U147" s="125"/>
      <c r="V147" s="70"/>
      <c r="W147" s="126"/>
      <c r="X147" s="127"/>
      <c r="Y147" s="126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</row>
    <row r="148" spans="1:50" ht="21.95" customHeight="1">
      <c r="A148" s="181">
        <v>95</v>
      </c>
      <c r="B148" s="178" t="s">
        <v>223</v>
      </c>
      <c r="C148" s="178" t="s">
        <v>232</v>
      </c>
      <c r="D148" s="179" t="s">
        <v>233</v>
      </c>
      <c r="E148" s="178" t="s">
        <v>11</v>
      </c>
      <c r="F148" s="178">
        <v>1</v>
      </c>
      <c r="G148" s="84">
        <v>15.2</v>
      </c>
      <c r="H148" s="52">
        <f>G148</f>
        <v>15.2</v>
      </c>
      <c r="I148" s="56">
        <v>13.9</v>
      </c>
      <c r="J148" s="57">
        <f>H148*I148</f>
        <v>211.28</v>
      </c>
      <c r="K148" s="58">
        <v>8000</v>
      </c>
      <c r="L148" s="60">
        <f>J148*K148</f>
        <v>1690240</v>
      </c>
      <c r="M148" s="65"/>
      <c r="N148" s="65"/>
      <c r="O148" s="223">
        <v>1</v>
      </c>
      <c r="P148" s="50"/>
      <c r="Q148" s="50"/>
      <c r="R148" s="50"/>
      <c r="S148" s="17"/>
      <c r="T148" s="70"/>
      <c r="U148" s="125"/>
      <c r="V148" s="70"/>
      <c r="W148" s="126"/>
      <c r="X148" s="127"/>
      <c r="Y148" s="126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</row>
    <row r="149" spans="1:50" ht="21.95" customHeight="1">
      <c r="A149" s="176">
        <v>118</v>
      </c>
      <c r="B149" s="176" t="s">
        <v>262</v>
      </c>
      <c r="C149" s="176" t="s">
        <v>282</v>
      </c>
      <c r="D149" s="177" t="s">
        <v>283</v>
      </c>
      <c r="E149" s="176" t="s">
        <v>21</v>
      </c>
      <c r="F149" s="176">
        <v>1</v>
      </c>
      <c r="G149" s="74">
        <v>24.4</v>
      </c>
      <c r="H149" s="52">
        <f>G149</f>
        <v>24.4</v>
      </c>
      <c r="I149" s="56">
        <v>13.9</v>
      </c>
      <c r="J149" s="57">
        <f>H149*I149</f>
        <v>339.15999999999997</v>
      </c>
      <c r="K149" s="58">
        <v>8000</v>
      </c>
      <c r="L149" s="60">
        <f>J149*K149</f>
        <v>2713279.9999999995</v>
      </c>
      <c r="M149" s="66"/>
      <c r="N149" s="66"/>
      <c r="O149" s="223">
        <v>1</v>
      </c>
      <c r="P149" s="50"/>
      <c r="Q149" s="50"/>
      <c r="R149" s="50"/>
      <c r="S149" s="17"/>
      <c r="T149" s="70"/>
      <c r="U149" s="125"/>
      <c r="V149" s="70"/>
      <c r="W149" s="126"/>
      <c r="X149" s="127"/>
      <c r="Y149" s="126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</row>
    <row r="150" spans="1:50" ht="21.95" customHeight="1">
      <c r="A150" s="246"/>
      <c r="B150" s="246"/>
      <c r="C150" s="246"/>
      <c r="D150" s="247"/>
      <c r="E150" s="246"/>
      <c r="F150" s="36"/>
      <c r="G150" s="146"/>
      <c r="H150" s="147"/>
      <c r="I150" s="151"/>
      <c r="J150" s="134"/>
      <c r="K150" s="152"/>
      <c r="L150" s="35"/>
      <c r="M150" s="68"/>
      <c r="N150" s="68"/>
      <c r="O150" s="14"/>
      <c r="P150" s="23"/>
      <c r="Q150" s="23"/>
      <c r="R150" s="50"/>
      <c r="S150" s="17"/>
      <c r="T150" s="70"/>
      <c r="U150" s="125"/>
      <c r="V150" s="70"/>
      <c r="W150" s="126"/>
      <c r="X150" s="127"/>
      <c r="Y150" s="126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</row>
    <row r="151" spans="1:50" ht="21.95" customHeight="1" thickBot="1">
      <c r="A151" s="106"/>
      <c r="B151" s="106"/>
      <c r="C151" s="106"/>
      <c r="D151" s="65"/>
      <c r="E151" s="65"/>
      <c r="F151" s="106"/>
      <c r="G151" s="153"/>
      <c r="H151" s="153"/>
      <c r="I151" s="106"/>
      <c r="J151" s="327" t="s">
        <v>542</v>
      </c>
      <c r="K151" s="328" t="s">
        <v>506</v>
      </c>
      <c r="L151" s="329">
        <f>SUM(L9:L150)</f>
        <v>320041940</v>
      </c>
      <c r="M151" s="69"/>
      <c r="N151" s="69"/>
      <c r="O151" s="248">
        <f>SUM(O9:O150)</f>
        <v>28</v>
      </c>
      <c r="P151" s="26"/>
      <c r="Q151" s="23"/>
      <c r="R151" s="23"/>
      <c r="S151" s="17"/>
      <c r="T151" s="70"/>
      <c r="U151" s="125"/>
      <c r="V151" s="70"/>
      <c r="W151" s="126"/>
      <c r="X151" s="127"/>
      <c r="Y151" s="126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</row>
    <row r="152" spans="1:50" ht="21.95" customHeight="1" thickTop="1">
      <c r="A152" s="106"/>
      <c r="B152" s="106"/>
      <c r="C152" s="106"/>
      <c r="D152" s="65"/>
      <c r="E152" s="65"/>
      <c r="F152" s="106"/>
      <c r="G152" s="153"/>
      <c r="H152" s="153"/>
      <c r="I152" s="106"/>
      <c r="J152" s="137"/>
      <c r="K152" s="138"/>
      <c r="L152" s="139"/>
      <c r="M152" s="69"/>
      <c r="N152" s="69"/>
      <c r="O152" s="11"/>
      <c r="P152" s="26"/>
      <c r="Q152" s="23"/>
      <c r="R152" s="23"/>
      <c r="S152" s="17"/>
      <c r="T152" s="70"/>
      <c r="U152" s="125"/>
      <c r="V152" s="70"/>
      <c r="W152" s="126"/>
      <c r="X152" s="127"/>
      <c r="Y152" s="126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</row>
    <row r="153" spans="1:50" ht="21.95" customHeight="1">
      <c r="A153" s="106"/>
      <c r="B153" s="106"/>
      <c r="C153" s="106"/>
      <c r="D153" s="65"/>
      <c r="E153" s="65"/>
      <c r="F153" s="106"/>
      <c r="G153" s="153"/>
      <c r="H153" s="153"/>
      <c r="I153" s="106"/>
      <c r="J153" s="26"/>
      <c r="K153" s="71"/>
      <c r="L153" s="72"/>
      <c r="M153" s="69"/>
      <c r="N153" s="69"/>
      <c r="O153" s="11"/>
      <c r="P153" s="26"/>
      <c r="Q153" s="23"/>
      <c r="R153" s="23"/>
      <c r="S153" s="17"/>
      <c r="T153" s="70"/>
      <c r="U153" s="125"/>
      <c r="V153" s="70"/>
      <c r="W153" s="126"/>
      <c r="X153" s="127"/>
      <c r="Y153" s="126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</row>
    <row r="154" spans="1:50" ht="21.95" customHeight="1">
      <c r="A154" s="106"/>
      <c r="B154" s="106"/>
      <c r="C154" s="106"/>
      <c r="D154" s="65"/>
      <c r="E154" s="65"/>
      <c r="F154" s="106"/>
      <c r="G154" s="153"/>
      <c r="H154" s="153"/>
      <c r="I154" s="106"/>
      <c r="J154" s="26"/>
      <c r="K154" s="71"/>
      <c r="L154" s="72"/>
      <c r="M154" s="69"/>
      <c r="N154" s="69"/>
      <c r="O154" s="11"/>
      <c r="P154" s="26"/>
      <c r="Q154" s="23"/>
      <c r="R154" s="23"/>
      <c r="S154" s="17"/>
      <c r="T154" s="70"/>
      <c r="U154" s="125"/>
      <c r="V154" s="70"/>
      <c r="W154" s="126"/>
      <c r="X154" s="127"/>
      <c r="Y154" s="126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</row>
    <row r="155" spans="1:50" ht="21.95" customHeight="1">
      <c r="A155" s="106"/>
      <c r="B155" s="106"/>
      <c r="C155" s="106"/>
      <c r="D155" s="65"/>
      <c r="E155" s="65"/>
      <c r="F155" s="106"/>
      <c r="G155" s="153"/>
      <c r="H155" s="153"/>
      <c r="I155" s="106"/>
      <c r="J155" s="26"/>
      <c r="K155" s="71"/>
      <c r="L155" s="72"/>
      <c r="M155" s="69"/>
      <c r="N155" s="69"/>
      <c r="O155" s="11"/>
      <c r="P155" s="26"/>
      <c r="Q155" s="23"/>
      <c r="R155" s="23"/>
      <c r="S155" s="17"/>
      <c r="T155" s="70"/>
      <c r="U155" s="125"/>
      <c r="V155" s="70"/>
      <c r="W155" s="126"/>
      <c r="X155" s="127"/>
      <c r="Y155" s="126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</row>
    <row r="156" spans="1:50" ht="21.95" customHeight="1">
      <c r="A156" s="106"/>
      <c r="B156" s="106"/>
      <c r="C156" s="106"/>
      <c r="D156" s="65"/>
      <c r="E156" s="65"/>
      <c r="F156" s="106"/>
      <c r="G156" s="153"/>
      <c r="H156" s="153"/>
      <c r="I156" s="106"/>
      <c r="J156" s="26"/>
      <c r="K156" s="71"/>
      <c r="L156" s="72"/>
      <c r="M156" s="69"/>
      <c r="N156" s="69"/>
      <c r="O156" s="11"/>
      <c r="P156" s="26"/>
      <c r="Q156" s="23"/>
      <c r="R156" s="23"/>
      <c r="S156" s="17"/>
      <c r="T156" s="70"/>
      <c r="U156" s="125"/>
      <c r="V156" s="70"/>
      <c r="W156" s="126"/>
      <c r="X156" s="127"/>
      <c r="Y156" s="126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</row>
    <row r="157" spans="1:50" ht="21.95" customHeight="1">
      <c r="A157" s="106"/>
      <c r="B157" s="106"/>
      <c r="C157" s="106"/>
      <c r="D157" s="65"/>
      <c r="E157" s="65"/>
      <c r="F157" s="106"/>
      <c r="G157" s="153"/>
      <c r="H157" s="153"/>
      <c r="I157" s="106"/>
      <c r="J157" s="26"/>
      <c r="K157" s="71"/>
      <c r="L157" s="72"/>
      <c r="M157" s="69"/>
      <c r="N157" s="69"/>
      <c r="O157" s="11"/>
      <c r="P157" s="26"/>
      <c r="Q157" s="23"/>
      <c r="R157" s="23"/>
      <c r="S157" s="17"/>
      <c r="T157" s="70"/>
      <c r="U157" s="125"/>
      <c r="V157" s="70"/>
      <c r="W157" s="126"/>
      <c r="X157" s="127"/>
      <c r="Y157" s="126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</row>
    <row r="158" spans="1:50" ht="21.95" customHeight="1">
      <c r="A158" s="106"/>
      <c r="B158" s="106"/>
      <c r="C158" s="106"/>
      <c r="D158" s="65"/>
      <c r="E158" s="65"/>
      <c r="F158" s="106"/>
      <c r="G158" s="153"/>
      <c r="H158" s="153"/>
      <c r="I158" s="106"/>
      <c r="J158" s="26"/>
      <c r="K158" s="71"/>
      <c r="L158" s="72"/>
      <c r="M158" s="69"/>
      <c r="N158" s="69"/>
      <c r="O158" s="11"/>
      <c r="P158" s="26"/>
      <c r="Q158" s="23"/>
      <c r="R158" s="23"/>
      <c r="S158" s="17"/>
      <c r="T158" s="70"/>
      <c r="U158" s="125"/>
      <c r="V158" s="70"/>
      <c r="W158" s="126"/>
      <c r="X158" s="127"/>
      <c r="Y158" s="126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</row>
    <row r="159" spans="1:50" ht="21.95" customHeight="1">
      <c r="A159" s="106"/>
      <c r="B159" s="106"/>
      <c r="C159" s="106"/>
      <c r="D159" s="65"/>
      <c r="E159" s="65"/>
      <c r="F159" s="106"/>
      <c r="G159" s="153"/>
      <c r="H159" s="153"/>
      <c r="I159" s="106"/>
      <c r="J159" s="26"/>
      <c r="K159" s="71"/>
      <c r="L159" s="72"/>
      <c r="M159" s="69"/>
      <c r="N159" s="69"/>
      <c r="O159" s="11"/>
      <c r="P159" s="26"/>
      <c r="Q159" s="23"/>
      <c r="R159" s="23"/>
      <c r="S159" s="17"/>
      <c r="T159" s="70"/>
      <c r="U159" s="125"/>
      <c r="V159" s="70"/>
      <c r="W159" s="126"/>
      <c r="X159" s="127"/>
      <c r="Y159" s="126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</row>
    <row r="160" spans="1:50" ht="21.95" customHeight="1">
      <c r="A160" s="106"/>
      <c r="B160" s="106"/>
      <c r="C160" s="106"/>
      <c r="D160" s="65"/>
      <c r="E160" s="65"/>
      <c r="F160" s="106"/>
      <c r="G160" s="153"/>
      <c r="H160" s="153"/>
      <c r="I160" s="106"/>
      <c r="J160" s="26"/>
      <c r="K160" s="71"/>
      <c r="L160" s="72"/>
      <c r="M160" s="69"/>
      <c r="N160" s="69"/>
      <c r="O160" s="11"/>
      <c r="P160" s="26"/>
      <c r="Q160" s="23"/>
      <c r="R160" s="23"/>
      <c r="S160" s="17"/>
      <c r="T160" s="70"/>
      <c r="U160" s="125"/>
      <c r="V160" s="70"/>
      <c r="W160" s="126"/>
      <c r="X160" s="127"/>
      <c r="Y160" s="126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</row>
    <row r="161" spans="1:50" ht="21.95" customHeight="1">
      <c r="A161" s="106"/>
      <c r="B161" s="106"/>
      <c r="C161" s="106"/>
      <c r="D161" s="65"/>
      <c r="E161" s="65"/>
      <c r="F161" s="106"/>
      <c r="G161" s="153"/>
      <c r="H161" s="153"/>
      <c r="I161" s="106"/>
      <c r="J161" s="26"/>
      <c r="K161" s="71"/>
      <c r="L161" s="72"/>
      <c r="M161" s="69"/>
      <c r="N161" s="69"/>
      <c r="O161" s="11"/>
      <c r="P161" s="26"/>
      <c r="Q161" s="23"/>
      <c r="R161" s="23"/>
      <c r="S161" s="17"/>
      <c r="T161" s="70"/>
      <c r="U161" s="125"/>
      <c r="V161" s="70"/>
      <c r="W161" s="126"/>
      <c r="X161" s="127"/>
      <c r="Y161" s="126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</row>
    <row r="162" spans="1:50" ht="21.95" customHeight="1">
      <c r="A162" s="106"/>
      <c r="B162" s="106"/>
      <c r="C162" s="106"/>
      <c r="D162" s="65"/>
      <c r="E162" s="65"/>
      <c r="F162" s="106"/>
      <c r="G162" s="153"/>
      <c r="H162" s="153"/>
      <c r="I162" s="106"/>
      <c r="J162" s="26"/>
      <c r="K162" s="71"/>
      <c r="L162" s="72"/>
      <c r="M162" s="69"/>
      <c r="N162" s="69"/>
      <c r="O162" s="11"/>
      <c r="P162" s="26"/>
      <c r="Q162" s="23"/>
      <c r="R162" s="23"/>
      <c r="S162" s="17"/>
      <c r="T162" s="70"/>
      <c r="U162" s="125"/>
      <c r="V162" s="70"/>
      <c r="W162" s="126"/>
      <c r="X162" s="127"/>
      <c r="Y162" s="126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</row>
    <row r="163" spans="1:50" ht="21.95" customHeight="1">
      <c r="A163" s="106"/>
      <c r="B163" s="106"/>
      <c r="C163" s="106"/>
      <c r="D163" s="65"/>
      <c r="E163" s="65"/>
      <c r="F163" s="106"/>
      <c r="G163" s="153"/>
      <c r="H163" s="153"/>
      <c r="I163" s="106"/>
      <c r="J163" s="26"/>
      <c r="K163" s="71"/>
      <c r="L163" s="72"/>
      <c r="M163" s="69"/>
      <c r="N163" s="69"/>
      <c r="O163" s="11"/>
      <c r="P163" s="26"/>
      <c r="Q163" s="23"/>
      <c r="R163" s="23"/>
      <c r="S163" s="17"/>
      <c r="T163" s="70"/>
      <c r="U163" s="125"/>
      <c r="V163" s="70"/>
      <c r="W163" s="126"/>
      <c r="X163" s="127"/>
      <c r="Y163" s="126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</row>
    <row r="164" spans="1:50" ht="21.95" customHeight="1">
      <c r="A164" s="106"/>
      <c r="B164" s="106"/>
      <c r="C164" s="106"/>
      <c r="D164" s="65"/>
      <c r="E164" s="65"/>
      <c r="F164" s="106"/>
      <c r="G164" s="153"/>
      <c r="H164" s="153"/>
      <c r="I164" s="106"/>
      <c r="J164" s="26"/>
      <c r="K164" s="71"/>
      <c r="L164" s="72"/>
      <c r="M164" s="69"/>
      <c r="N164" s="69"/>
      <c r="O164" s="11"/>
      <c r="P164" s="26"/>
      <c r="Q164" s="23"/>
      <c r="R164" s="23"/>
      <c r="S164" s="17"/>
      <c r="T164" s="70"/>
      <c r="U164" s="125"/>
      <c r="V164" s="70"/>
      <c r="W164" s="126"/>
      <c r="X164" s="127"/>
      <c r="Y164" s="126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</row>
    <row r="165" spans="1:50" ht="21.95" customHeight="1">
      <c r="A165" s="106"/>
      <c r="B165" s="106"/>
      <c r="C165" s="106"/>
      <c r="D165" s="65"/>
      <c r="E165" s="65"/>
      <c r="F165" s="106"/>
      <c r="G165" s="153"/>
      <c r="H165" s="153"/>
      <c r="I165" s="106"/>
      <c r="J165" s="26"/>
      <c r="K165" s="71"/>
      <c r="L165" s="72"/>
      <c r="M165" s="69"/>
      <c r="N165" s="69"/>
      <c r="O165" s="11"/>
      <c r="P165" s="26"/>
      <c r="Q165" s="23"/>
      <c r="R165" s="23"/>
      <c r="S165" s="17"/>
      <c r="T165" s="70"/>
      <c r="U165" s="125"/>
      <c r="V165" s="70"/>
      <c r="W165" s="126"/>
      <c r="X165" s="127"/>
      <c r="Y165" s="126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</row>
    <row r="166" spans="1:50" ht="21.95" customHeight="1">
      <c r="A166" s="362" t="s">
        <v>25</v>
      </c>
      <c r="B166" s="362"/>
      <c r="C166" s="362"/>
      <c r="D166" s="362"/>
      <c r="E166" s="362"/>
      <c r="F166" s="362"/>
      <c r="G166" s="362"/>
      <c r="H166" s="362"/>
      <c r="I166" s="362"/>
      <c r="J166" s="362"/>
      <c r="K166" s="362"/>
      <c r="L166" s="362"/>
      <c r="M166" s="69"/>
      <c r="N166" s="69"/>
      <c r="O166" s="11"/>
      <c r="P166" s="26"/>
      <c r="Q166" s="23"/>
      <c r="R166" s="23"/>
      <c r="S166" s="17"/>
      <c r="T166" s="70"/>
      <c r="U166" s="125"/>
      <c r="V166" s="70"/>
      <c r="W166" s="126"/>
      <c r="X166" s="127"/>
      <c r="Y166" s="126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</row>
    <row r="167" spans="1:50" ht="21.95" customHeight="1">
      <c r="A167" s="363" t="s">
        <v>26</v>
      </c>
      <c r="B167" s="363"/>
      <c r="C167" s="363"/>
      <c r="D167" s="363"/>
      <c r="E167" s="363"/>
      <c r="F167" s="363"/>
      <c r="G167" s="363"/>
      <c r="H167" s="363"/>
      <c r="I167" s="363"/>
      <c r="J167" s="363"/>
      <c r="K167" s="363"/>
      <c r="L167" s="363"/>
      <c r="M167" s="69"/>
      <c r="N167" s="69"/>
      <c r="O167" s="11"/>
      <c r="P167" s="26"/>
      <c r="Q167" s="23"/>
      <c r="R167" s="23"/>
      <c r="S167" s="17"/>
      <c r="T167" s="70"/>
      <c r="U167" s="125"/>
      <c r="V167" s="70"/>
      <c r="W167" s="126"/>
      <c r="X167" s="127"/>
      <c r="Y167" s="126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</row>
    <row r="168" spans="1:50" ht="21.95" customHeight="1">
      <c r="A168" s="363" t="s">
        <v>518</v>
      </c>
      <c r="B168" s="363"/>
      <c r="C168" s="363"/>
      <c r="D168" s="363"/>
      <c r="E168" s="363"/>
      <c r="F168" s="363"/>
      <c r="G168" s="363"/>
      <c r="H168" s="363"/>
      <c r="I168" s="363"/>
      <c r="J168" s="363"/>
      <c r="K168" s="363"/>
      <c r="L168" s="363"/>
      <c r="M168" s="69"/>
      <c r="N168" s="69"/>
      <c r="O168" s="11"/>
      <c r="P168" s="26"/>
      <c r="Q168" s="23"/>
      <c r="R168" s="23"/>
      <c r="S168" s="17"/>
      <c r="T168" s="70"/>
      <c r="U168" s="125"/>
      <c r="V168" s="70"/>
      <c r="W168" s="126"/>
      <c r="X168" s="127"/>
      <c r="Y168" s="126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</row>
    <row r="169" spans="1:50" ht="21.95" customHeight="1">
      <c r="A169" s="313" t="s">
        <v>549</v>
      </c>
      <c r="B169" s="297"/>
      <c r="C169" s="297"/>
      <c r="D169" s="297"/>
      <c r="E169" s="297"/>
      <c r="F169" s="297"/>
      <c r="G169" s="297"/>
      <c r="H169" s="297"/>
      <c r="I169" s="297"/>
      <c r="J169" s="297"/>
      <c r="K169" s="297"/>
      <c r="L169" s="297"/>
      <c r="M169" s="69"/>
      <c r="N169" s="69"/>
      <c r="O169" s="11"/>
      <c r="P169" s="26"/>
      <c r="Q169" s="23"/>
      <c r="R169" s="23"/>
      <c r="S169" s="17"/>
      <c r="T169" s="70"/>
      <c r="U169" s="125"/>
      <c r="V169" s="70"/>
      <c r="W169" s="126"/>
      <c r="X169" s="127"/>
      <c r="Y169" s="126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</row>
    <row r="170" spans="1:50" ht="12" customHeight="1" thickBot="1">
      <c r="A170" s="8"/>
      <c r="B170" s="8"/>
      <c r="C170" s="9"/>
      <c r="D170" s="9"/>
      <c r="E170" s="6"/>
      <c r="F170" s="10"/>
      <c r="G170" s="10"/>
      <c r="H170" s="10"/>
      <c r="I170" s="10"/>
      <c r="J170" s="10"/>
      <c r="K170" s="10"/>
      <c r="L170" s="6"/>
      <c r="M170" s="69"/>
      <c r="N170" s="69"/>
      <c r="O170" s="11"/>
      <c r="P170" s="26"/>
      <c r="Q170" s="23"/>
      <c r="R170" s="23"/>
      <c r="S170" s="17"/>
      <c r="T170" s="70"/>
      <c r="U170" s="125"/>
      <c r="V170" s="70"/>
      <c r="W170" s="126"/>
      <c r="X170" s="127"/>
      <c r="Y170" s="126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</row>
    <row r="171" spans="1:50" ht="20.100000000000001" customHeight="1">
      <c r="A171" s="371" t="s">
        <v>0</v>
      </c>
      <c r="B171" s="359" t="s">
        <v>1</v>
      </c>
      <c r="C171" s="359" t="s">
        <v>2</v>
      </c>
      <c r="D171" s="359" t="s">
        <v>3</v>
      </c>
      <c r="E171" s="359" t="s">
        <v>4</v>
      </c>
      <c r="F171" s="377" t="s">
        <v>5</v>
      </c>
      <c r="G171" s="368" t="s">
        <v>486</v>
      </c>
      <c r="H171" s="381" t="s">
        <v>500</v>
      </c>
      <c r="I171" s="381" t="s">
        <v>501</v>
      </c>
      <c r="J171" s="298"/>
      <c r="K171" s="381" t="s">
        <v>502</v>
      </c>
      <c r="L171" s="422" t="s">
        <v>503</v>
      </c>
      <c r="M171" s="69"/>
      <c r="N171" s="69"/>
      <c r="O171" s="11"/>
      <c r="P171" s="26"/>
      <c r="Q171" s="23"/>
      <c r="R171" s="23"/>
      <c r="S171" s="17"/>
      <c r="T171" s="70"/>
      <c r="U171" s="125"/>
      <c r="V171" s="70"/>
      <c r="W171" s="126"/>
      <c r="X171" s="127"/>
      <c r="Y171" s="126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</row>
    <row r="172" spans="1:50" ht="20.100000000000001" customHeight="1">
      <c r="A172" s="372"/>
      <c r="B172" s="360"/>
      <c r="C172" s="360"/>
      <c r="D172" s="360"/>
      <c r="E172" s="360"/>
      <c r="F172" s="378"/>
      <c r="G172" s="369"/>
      <c r="H172" s="420"/>
      <c r="I172" s="420"/>
      <c r="J172" s="306" t="s">
        <v>504</v>
      </c>
      <c r="K172" s="420"/>
      <c r="L172" s="423"/>
      <c r="M172" s="69"/>
      <c r="N172" s="69"/>
      <c r="O172" s="11"/>
      <c r="P172" s="26"/>
      <c r="Q172" s="23"/>
      <c r="R172" s="23"/>
      <c r="S172" s="17"/>
      <c r="T172" s="70"/>
      <c r="U172" s="125"/>
      <c r="V172" s="70"/>
      <c r="W172" s="126"/>
      <c r="X172" s="127"/>
      <c r="Y172" s="126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</row>
    <row r="173" spans="1:50" ht="20.100000000000001" customHeight="1" thickBot="1">
      <c r="A173" s="395"/>
      <c r="B173" s="393"/>
      <c r="C173" s="393"/>
      <c r="D173" s="393"/>
      <c r="E173" s="393"/>
      <c r="F173" s="396"/>
      <c r="G173" s="370"/>
      <c r="H173" s="421"/>
      <c r="I173" s="421"/>
      <c r="J173" s="307" t="s">
        <v>505</v>
      </c>
      <c r="K173" s="421"/>
      <c r="L173" s="424"/>
      <c r="M173" s="69"/>
      <c r="N173" s="69"/>
      <c r="O173" s="11"/>
      <c r="P173" s="26"/>
      <c r="Q173" s="23"/>
      <c r="R173" s="23"/>
      <c r="S173" s="17"/>
      <c r="T173" s="70"/>
      <c r="U173" s="125"/>
      <c r="V173" s="70"/>
      <c r="W173" s="126"/>
      <c r="X173" s="127"/>
      <c r="Y173" s="126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</row>
    <row r="174" spans="1:50" ht="21" customHeight="1">
      <c r="A174" s="346">
        <v>160</v>
      </c>
      <c r="B174" s="346" t="s">
        <v>368</v>
      </c>
      <c r="C174" s="346" t="s">
        <v>373</v>
      </c>
      <c r="D174" s="353" t="s">
        <v>374</v>
      </c>
      <c r="E174" s="353" t="s">
        <v>476</v>
      </c>
      <c r="F174" s="141">
        <v>1</v>
      </c>
      <c r="G174" s="142">
        <v>50</v>
      </c>
      <c r="H174" s="52">
        <f>SUM(G174:G182)</f>
        <v>500</v>
      </c>
      <c r="I174" s="56">
        <v>13.9</v>
      </c>
      <c r="J174" s="57">
        <f>H174*I174</f>
        <v>6950</v>
      </c>
      <c r="K174" s="58">
        <v>10000</v>
      </c>
      <c r="L174" s="60">
        <f>J174*K174</f>
        <v>69500000</v>
      </c>
      <c r="M174" s="64"/>
      <c r="N174" s="64"/>
      <c r="O174" s="223">
        <v>1</v>
      </c>
      <c r="P174" s="50"/>
      <c r="Q174" s="50"/>
      <c r="R174" s="50"/>
      <c r="S174" s="17"/>
      <c r="T174" s="70"/>
      <c r="U174" s="125"/>
      <c r="V174" s="70"/>
      <c r="W174" s="126"/>
      <c r="X174" s="127"/>
      <c r="Y174" s="126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</row>
    <row r="175" spans="1:50" ht="21" customHeight="1">
      <c r="A175" s="346"/>
      <c r="B175" s="346"/>
      <c r="C175" s="346"/>
      <c r="D175" s="353"/>
      <c r="E175" s="353"/>
      <c r="F175" s="141">
        <v>2</v>
      </c>
      <c r="G175" s="142">
        <v>50</v>
      </c>
      <c r="H175" s="55"/>
      <c r="I175" s="53"/>
      <c r="J175" s="54"/>
      <c r="K175" s="59"/>
      <c r="L175" s="51"/>
      <c r="M175" s="65"/>
      <c r="N175" s="65"/>
      <c r="O175" s="223"/>
      <c r="P175" s="50"/>
      <c r="Q175" s="50"/>
      <c r="R175" s="50"/>
      <c r="S175" s="17"/>
      <c r="T175" s="70"/>
      <c r="U175" s="125"/>
      <c r="V175" s="70"/>
      <c r="W175" s="126"/>
      <c r="X175" s="127"/>
      <c r="Y175" s="126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</row>
    <row r="176" spans="1:50" ht="21" customHeight="1">
      <c r="A176" s="346"/>
      <c r="B176" s="346"/>
      <c r="C176" s="346"/>
      <c r="D176" s="353"/>
      <c r="E176" s="353"/>
      <c r="F176" s="141">
        <v>3</v>
      </c>
      <c r="G176" s="142">
        <v>50</v>
      </c>
      <c r="H176" s="55"/>
      <c r="I176" s="53"/>
      <c r="J176" s="54"/>
      <c r="K176" s="59"/>
      <c r="L176" s="61"/>
      <c r="M176" s="66"/>
      <c r="N176" s="66"/>
      <c r="O176" s="223"/>
      <c r="P176" s="50"/>
      <c r="Q176" s="50"/>
      <c r="R176" s="50"/>
      <c r="S176" s="17"/>
      <c r="T176" s="70"/>
      <c r="U176" s="125"/>
      <c r="V176" s="70"/>
      <c r="W176" s="126"/>
      <c r="X176" s="127"/>
      <c r="Y176" s="126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</row>
    <row r="177" spans="1:50" ht="21" customHeight="1">
      <c r="A177" s="346"/>
      <c r="B177" s="346"/>
      <c r="C177" s="346"/>
      <c r="D177" s="353"/>
      <c r="E177" s="353"/>
      <c r="F177" s="141">
        <v>4</v>
      </c>
      <c r="G177" s="142">
        <v>50</v>
      </c>
      <c r="H177" s="147"/>
      <c r="I177" s="151"/>
      <c r="J177" s="134"/>
      <c r="K177" s="152"/>
      <c r="L177" s="35"/>
      <c r="M177" s="68"/>
      <c r="N177" s="68"/>
      <c r="O177" s="223"/>
      <c r="P177" s="50"/>
      <c r="Q177" s="50"/>
      <c r="R177" s="50"/>
      <c r="S177" s="17"/>
      <c r="T177" s="70"/>
      <c r="U177" s="125"/>
      <c r="V177" s="70"/>
      <c r="W177" s="126"/>
      <c r="X177" s="127"/>
      <c r="Y177" s="126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</row>
    <row r="178" spans="1:50" ht="21" customHeight="1">
      <c r="A178" s="346"/>
      <c r="B178" s="346"/>
      <c r="C178" s="346"/>
      <c r="D178" s="353"/>
      <c r="E178" s="353"/>
      <c r="F178" s="141">
        <v>5</v>
      </c>
      <c r="G178" s="142">
        <v>100</v>
      </c>
      <c r="H178" s="143"/>
      <c r="I178" s="152"/>
      <c r="J178" s="134"/>
      <c r="K178" s="152"/>
      <c r="L178" s="35"/>
      <c r="M178" s="68"/>
      <c r="N178" s="68"/>
      <c r="O178" s="223"/>
      <c r="P178" s="50"/>
      <c r="Q178" s="50"/>
      <c r="R178" s="50"/>
      <c r="S178" s="17"/>
      <c r="T178" s="70"/>
      <c r="U178" s="125"/>
      <c r="V178" s="70"/>
      <c r="W178" s="126"/>
      <c r="X178" s="127"/>
      <c r="Y178" s="126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</row>
    <row r="179" spans="1:50" ht="21" customHeight="1">
      <c r="A179" s="346"/>
      <c r="B179" s="346"/>
      <c r="C179" s="346"/>
      <c r="D179" s="353"/>
      <c r="E179" s="353"/>
      <c r="F179" s="141">
        <v>6</v>
      </c>
      <c r="G179" s="142">
        <v>50</v>
      </c>
      <c r="H179" s="143"/>
      <c r="I179" s="152"/>
      <c r="J179" s="134"/>
      <c r="K179" s="152"/>
      <c r="L179" s="35"/>
      <c r="M179" s="68"/>
      <c r="N179" s="68"/>
      <c r="O179" s="223"/>
      <c r="P179" s="50"/>
      <c r="Q179" s="50"/>
      <c r="R179" s="50"/>
      <c r="S179" s="17"/>
      <c r="T179" s="70"/>
      <c r="U179" s="125"/>
      <c r="V179" s="70"/>
      <c r="W179" s="126"/>
      <c r="X179" s="127"/>
      <c r="Y179" s="126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</row>
    <row r="180" spans="1:50" ht="21" customHeight="1">
      <c r="A180" s="346"/>
      <c r="B180" s="346"/>
      <c r="C180" s="346"/>
      <c r="D180" s="353"/>
      <c r="E180" s="353"/>
      <c r="F180" s="141">
        <v>7</v>
      </c>
      <c r="G180" s="142">
        <v>50</v>
      </c>
      <c r="H180" s="143"/>
      <c r="I180" s="152"/>
      <c r="J180" s="134"/>
      <c r="K180" s="152"/>
      <c r="L180" s="35"/>
      <c r="M180" s="68"/>
      <c r="N180" s="68"/>
      <c r="O180" s="223"/>
      <c r="P180" s="50"/>
      <c r="Q180" s="50"/>
      <c r="R180" s="50"/>
      <c r="S180" s="17"/>
      <c r="T180" s="70"/>
      <c r="U180" s="125"/>
      <c r="V180" s="70"/>
      <c r="W180" s="126"/>
      <c r="X180" s="127"/>
      <c r="Y180" s="126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</row>
    <row r="181" spans="1:50" ht="21" customHeight="1">
      <c r="A181" s="346"/>
      <c r="B181" s="346"/>
      <c r="C181" s="346"/>
      <c r="D181" s="353"/>
      <c r="E181" s="353"/>
      <c r="F181" s="141">
        <v>8</v>
      </c>
      <c r="G181" s="142">
        <v>50</v>
      </c>
      <c r="H181" s="143"/>
      <c r="I181" s="152"/>
      <c r="J181" s="134"/>
      <c r="K181" s="152"/>
      <c r="L181" s="35"/>
      <c r="M181" s="68"/>
      <c r="N181" s="68"/>
      <c r="O181" s="223"/>
      <c r="P181" s="50"/>
      <c r="Q181" s="50"/>
      <c r="R181" s="50"/>
      <c r="S181" s="17"/>
      <c r="T181" s="70"/>
      <c r="U181" s="125"/>
      <c r="V181" s="70"/>
      <c r="W181" s="126"/>
      <c r="X181" s="127"/>
      <c r="Y181" s="126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</row>
    <row r="182" spans="1:50" ht="21" customHeight="1">
      <c r="A182" s="346"/>
      <c r="B182" s="346"/>
      <c r="C182" s="346"/>
      <c r="D182" s="353"/>
      <c r="E182" s="353"/>
      <c r="F182" s="141">
        <v>9</v>
      </c>
      <c r="G182" s="142">
        <v>50</v>
      </c>
      <c r="H182" s="143"/>
      <c r="I182" s="152"/>
      <c r="J182" s="134"/>
      <c r="K182" s="152"/>
      <c r="L182" s="35"/>
      <c r="M182" s="68"/>
      <c r="N182" s="68"/>
      <c r="O182" s="223"/>
      <c r="P182" s="50"/>
      <c r="Q182" s="50"/>
      <c r="R182" s="50"/>
      <c r="S182" s="17"/>
      <c r="T182" s="70"/>
      <c r="U182" s="125"/>
      <c r="V182" s="70"/>
      <c r="W182" s="126"/>
      <c r="X182" s="127"/>
      <c r="Y182" s="126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</row>
    <row r="183" spans="1:50" ht="21" customHeight="1" thickBot="1">
      <c r="A183" s="106"/>
      <c r="B183" s="106"/>
      <c r="C183" s="106"/>
      <c r="D183" s="65"/>
      <c r="E183" s="106"/>
      <c r="F183" s="106"/>
      <c r="G183" s="153"/>
      <c r="H183" s="153"/>
      <c r="I183" s="106"/>
      <c r="J183" s="308" t="s">
        <v>543</v>
      </c>
      <c r="K183" s="71" t="s">
        <v>506</v>
      </c>
      <c r="L183" s="72">
        <f>SUM(L174:L182)</f>
        <v>69500000</v>
      </c>
      <c r="M183" s="7"/>
      <c r="N183" s="7"/>
      <c r="O183" s="309">
        <f>SUM(O174:O182)</f>
        <v>1</v>
      </c>
      <c r="P183" s="50"/>
      <c r="Q183" s="50"/>
      <c r="R183" s="50"/>
      <c r="S183" s="17"/>
      <c r="T183" s="70"/>
      <c r="U183" s="125"/>
      <c r="V183" s="70"/>
      <c r="W183" s="126"/>
      <c r="X183" s="127"/>
      <c r="Y183" s="126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</row>
    <row r="184" spans="1:50" ht="21" customHeight="1" thickTop="1">
      <c r="A184" s="106"/>
      <c r="B184" s="106"/>
      <c r="C184" s="106"/>
      <c r="D184" s="65"/>
      <c r="E184" s="106"/>
      <c r="F184" s="106"/>
      <c r="G184" s="153"/>
      <c r="H184" s="153"/>
      <c r="I184" s="106"/>
      <c r="J184" s="308"/>
      <c r="K184" s="71"/>
      <c r="L184" s="72"/>
      <c r="M184" s="7"/>
      <c r="N184" s="7"/>
      <c r="O184" s="14"/>
      <c r="P184" s="190"/>
      <c r="Q184" s="190"/>
      <c r="R184" s="190"/>
      <c r="S184" s="17"/>
      <c r="T184" s="70"/>
      <c r="U184" s="125"/>
      <c r="V184" s="70"/>
      <c r="W184" s="126"/>
      <c r="X184" s="127"/>
      <c r="Y184" s="126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</row>
    <row r="185" spans="1:50" ht="21" customHeight="1">
      <c r="A185" s="313" t="s">
        <v>550</v>
      </c>
      <c r="B185" s="297"/>
      <c r="C185" s="297"/>
      <c r="D185" s="297"/>
      <c r="E185" s="297"/>
      <c r="F185" s="297"/>
      <c r="G185" s="297"/>
      <c r="H185" s="297"/>
      <c r="I185" s="297"/>
      <c r="J185" s="297"/>
      <c r="K185" s="297"/>
      <c r="L185" s="297"/>
      <c r="M185" s="7"/>
      <c r="N185" s="7"/>
      <c r="O185" s="14"/>
      <c r="P185" s="190"/>
      <c r="Q185" s="190"/>
      <c r="R185" s="190"/>
      <c r="S185" s="17"/>
      <c r="T185" s="70"/>
      <c r="U185" s="125"/>
      <c r="V185" s="70"/>
      <c r="W185" s="126"/>
      <c r="X185" s="127"/>
      <c r="Y185" s="126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</row>
    <row r="186" spans="1:50" ht="9.9499999999999993" customHeight="1" thickBot="1">
      <c r="A186" s="8"/>
      <c r="B186" s="8"/>
      <c r="C186" s="9"/>
      <c r="D186" s="9"/>
      <c r="E186" s="6"/>
      <c r="F186" s="10"/>
      <c r="G186" s="10"/>
      <c r="H186" s="10"/>
      <c r="I186" s="10"/>
      <c r="J186" s="10"/>
      <c r="K186" s="10"/>
      <c r="L186" s="6"/>
      <c r="M186" s="7"/>
      <c r="N186" s="7"/>
      <c r="O186" s="14"/>
      <c r="P186" s="190"/>
      <c r="Q186" s="190"/>
      <c r="R186" s="190"/>
      <c r="S186" s="17"/>
      <c r="T186" s="70"/>
      <c r="U186" s="125"/>
      <c r="V186" s="70"/>
      <c r="W186" s="126"/>
      <c r="X186" s="127"/>
      <c r="Y186" s="126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</row>
    <row r="187" spans="1:50" ht="20.100000000000001" customHeight="1">
      <c r="A187" s="371" t="s">
        <v>0</v>
      </c>
      <c r="B187" s="359" t="s">
        <v>1</v>
      </c>
      <c r="C187" s="359" t="s">
        <v>2</v>
      </c>
      <c r="D187" s="359" t="s">
        <v>3</v>
      </c>
      <c r="E187" s="359" t="s">
        <v>4</v>
      </c>
      <c r="F187" s="377" t="s">
        <v>5</v>
      </c>
      <c r="G187" s="368" t="s">
        <v>486</v>
      </c>
      <c r="H187" s="381" t="s">
        <v>500</v>
      </c>
      <c r="I187" s="381" t="s">
        <v>501</v>
      </c>
      <c r="J187" s="298"/>
      <c r="K187" s="381" t="s">
        <v>502</v>
      </c>
      <c r="L187" s="422" t="s">
        <v>503</v>
      </c>
      <c r="M187" s="7"/>
      <c r="N187" s="7"/>
      <c r="O187" s="14"/>
      <c r="P187" s="190"/>
      <c r="Q187" s="190"/>
      <c r="R187" s="190"/>
      <c r="S187" s="17"/>
      <c r="T187" s="70"/>
      <c r="U187" s="125"/>
      <c r="V187" s="70"/>
      <c r="W187" s="126"/>
      <c r="X187" s="127"/>
      <c r="Y187" s="126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</row>
    <row r="188" spans="1:50" ht="20.100000000000001" customHeight="1">
      <c r="A188" s="372"/>
      <c r="B188" s="360"/>
      <c r="C188" s="360"/>
      <c r="D188" s="360"/>
      <c r="E188" s="360"/>
      <c r="F188" s="378"/>
      <c r="G188" s="369"/>
      <c r="H188" s="420"/>
      <c r="I188" s="420"/>
      <c r="J188" s="306" t="s">
        <v>504</v>
      </c>
      <c r="K188" s="420"/>
      <c r="L188" s="423"/>
      <c r="M188" s="7"/>
      <c r="N188" s="7"/>
      <c r="O188" s="14"/>
      <c r="P188" s="190"/>
      <c r="Q188" s="190"/>
      <c r="R188" s="190"/>
      <c r="S188" s="17"/>
      <c r="T188" s="70"/>
      <c r="U188" s="125"/>
      <c r="V188" s="70"/>
      <c r="W188" s="126"/>
      <c r="X188" s="127"/>
      <c r="Y188" s="126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</row>
    <row r="189" spans="1:50" ht="20.100000000000001" customHeight="1" thickBot="1">
      <c r="A189" s="395"/>
      <c r="B189" s="393"/>
      <c r="C189" s="393"/>
      <c r="D189" s="393"/>
      <c r="E189" s="393"/>
      <c r="F189" s="396"/>
      <c r="G189" s="370"/>
      <c r="H189" s="421"/>
      <c r="I189" s="421"/>
      <c r="J189" s="307" t="s">
        <v>505</v>
      </c>
      <c r="K189" s="421"/>
      <c r="L189" s="424"/>
      <c r="M189" s="7"/>
      <c r="N189" s="7"/>
      <c r="O189" s="14"/>
      <c r="P189" s="190"/>
      <c r="Q189" s="190"/>
      <c r="R189" s="190"/>
      <c r="S189" s="17"/>
      <c r="T189" s="70"/>
      <c r="U189" s="125"/>
      <c r="V189" s="70"/>
      <c r="W189" s="126"/>
      <c r="X189" s="127"/>
      <c r="Y189" s="126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</row>
    <row r="190" spans="1:50" ht="21" customHeight="1">
      <c r="A190" s="346">
        <v>171</v>
      </c>
      <c r="B190" s="346" t="s">
        <v>391</v>
      </c>
      <c r="C190" s="346" t="s">
        <v>396</v>
      </c>
      <c r="D190" s="353" t="s">
        <v>397</v>
      </c>
      <c r="E190" s="353" t="s">
        <v>477</v>
      </c>
      <c r="F190" s="141">
        <v>1</v>
      </c>
      <c r="G190" s="142">
        <v>18.3</v>
      </c>
      <c r="H190" s="52">
        <f>SUM(G190:G192)</f>
        <v>48.8</v>
      </c>
      <c r="I190" s="56">
        <v>13.9</v>
      </c>
      <c r="J190" s="57">
        <f>H190*I190</f>
        <v>678.31999999999994</v>
      </c>
      <c r="K190" s="58">
        <v>10000</v>
      </c>
      <c r="L190" s="60">
        <f>J190*K190</f>
        <v>6783199.9999999991</v>
      </c>
      <c r="M190" s="64"/>
      <c r="N190" s="64"/>
      <c r="O190" s="223">
        <v>1</v>
      </c>
      <c r="P190" s="50"/>
      <c r="Q190" s="50"/>
      <c r="R190" s="50"/>
      <c r="S190" s="17"/>
      <c r="T190" s="70"/>
      <c r="U190" s="125"/>
      <c r="V190" s="70"/>
      <c r="W190" s="126"/>
      <c r="X190" s="127"/>
      <c r="Y190" s="126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</row>
    <row r="191" spans="1:50" ht="21" customHeight="1">
      <c r="A191" s="346"/>
      <c r="B191" s="346"/>
      <c r="C191" s="346"/>
      <c r="D191" s="353"/>
      <c r="E191" s="353"/>
      <c r="F191" s="141">
        <v>2</v>
      </c>
      <c r="G191" s="142">
        <v>12.2</v>
      </c>
      <c r="H191" s="55"/>
      <c r="I191" s="53"/>
      <c r="J191" s="54"/>
      <c r="K191" s="59"/>
      <c r="L191" s="51"/>
      <c r="M191" s="65"/>
      <c r="N191" s="65"/>
      <c r="O191" s="223"/>
      <c r="P191" s="50"/>
      <c r="Q191" s="50"/>
      <c r="R191" s="50"/>
      <c r="S191" s="17"/>
      <c r="T191" s="70"/>
      <c r="U191" s="125"/>
      <c r="V191" s="70"/>
      <c r="W191" s="126"/>
      <c r="X191" s="127"/>
      <c r="Y191" s="126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</row>
    <row r="192" spans="1:50" ht="21" customHeight="1">
      <c r="A192" s="346"/>
      <c r="B192" s="346"/>
      <c r="C192" s="346"/>
      <c r="D192" s="353"/>
      <c r="E192" s="353"/>
      <c r="F192" s="141">
        <v>3</v>
      </c>
      <c r="G192" s="142">
        <v>18.3</v>
      </c>
      <c r="H192" s="55"/>
      <c r="I192" s="53"/>
      <c r="J192" s="54"/>
      <c r="K192" s="59"/>
      <c r="L192" s="61"/>
      <c r="M192" s="66"/>
      <c r="N192" s="66"/>
      <c r="O192" s="223"/>
      <c r="P192" s="50"/>
      <c r="Q192" s="50"/>
      <c r="R192" s="50"/>
      <c r="S192" s="17"/>
      <c r="T192" s="70"/>
      <c r="U192" s="125"/>
      <c r="V192" s="70"/>
      <c r="W192" s="126"/>
      <c r="X192" s="127"/>
      <c r="Y192" s="126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</row>
    <row r="193" spans="1:50" ht="21" customHeight="1">
      <c r="A193" s="345">
        <v>174</v>
      </c>
      <c r="B193" s="345" t="s">
        <v>391</v>
      </c>
      <c r="C193" s="345" t="s">
        <v>402</v>
      </c>
      <c r="D193" s="350" t="s">
        <v>403</v>
      </c>
      <c r="E193" s="345" t="s">
        <v>18</v>
      </c>
      <c r="F193" s="36">
        <v>1</v>
      </c>
      <c r="G193" s="146">
        <v>24.38</v>
      </c>
      <c r="H193" s="52">
        <f>SUM(G193:G195)</f>
        <v>80.759999999999991</v>
      </c>
      <c r="I193" s="56">
        <v>13.9</v>
      </c>
      <c r="J193" s="57">
        <f>H193*I193</f>
        <v>1122.5639999999999</v>
      </c>
      <c r="K193" s="58">
        <v>8000</v>
      </c>
      <c r="L193" s="60">
        <f>J193*K193</f>
        <v>8980511.9999999981</v>
      </c>
      <c r="M193" s="64"/>
      <c r="N193" s="64"/>
      <c r="O193" s="223">
        <v>1</v>
      </c>
      <c r="P193" s="50"/>
      <c r="Q193" s="50"/>
      <c r="R193" s="50"/>
      <c r="S193" s="17"/>
      <c r="T193" s="70"/>
      <c r="U193" s="125"/>
      <c r="V193" s="70"/>
      <c r="W193" s="126"/>
      <c r="X193" s="127"/>
      <c r="Y193" s="126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</row>
    <row r="194" spans="1:50" ht="21" customHeight="1">
      <c r="A194" s="345"/>
      <c r="B194" s="345"/>
      <c r="C194" s="345"/>
      <c r="D194" s="350"/>
      <c r="E194" s="345"/>
      <c r="F194" s="36">
        <v>2</v>
      </c>
      <c r="G194" s="146">
        <v>32</v>
      </c>
      <c r="H194" s="55"/>
      <c r="I194" s="53"/>
      <c r="J194" s="54"/>
      <c r="K194" s="59"/>
      <c r="L194" s="51"/>
      <c r="M194" s="65"/>
      <c r="N194" s="65"/>
      <c r="O194" s="223"/>
      <c r="P194" s="50"/>
      <c r="Q194" s="50"/>
      <c r="R194" s="50"/>
      <c r="S194" s="17"/>
      <c r="T194" s="70"/>
      <c r="U194" s="125"/>
      <c r="V194" s="70"/>
      <c r="W194" s="126"/>
      <c r="X194" s="127"/>
      <c r="Y194" s="126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</row>
    <row r="195" spans="1:50" ht="21" customHeight="1">
      <c r="A195" s="345"/>
      <c r="B195" s="345"/>
      <c r="C195" s="345"/>
      <c r="D195" s="350"/>
      <c r="E195" s="345"/>
      <c r="F195" s="36">
        <v>3</v>
      </c>
      <c r="G195" s="146">
        <v>24.38</v>
      </c>
      <c r="H195" s="55"/>
      <c r="I195" s="53"/>
      <c r="J195" s="54"/>
      <c r="K195" s="59"/>
      <c r="L195" s="61"/>
      <c r="M195" s="66"/>
      <c r="N195" s="66"/>
      <c r="O195" s="223"/>
      <c r="P195" s="50"/>
      <c r="Q195" s="50"/>
      <c r="R195" s="50"/>
      <c r="S195" s="17"/>
      <c r="T195" s="70"/>
      <c r="U195" s="125"/>
      <c r="V195" s="70"/>
      <c r="W195" s="126"/>
      <c r="X195" s="127"/>
      <c r="Y195" s="126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</row>
    <row r="196" spans="1:50" ht="21" customHeight="1">
      <c r="A196" s="345">
        <v>175</v>
      </c>
      <c r="B196" s="345" t="s">
        <v>391</v>
      </c>
      <c r="C196" s="345" t="s">
        <v>404</v>
      </c>
      <c r="D196" s="350" t="s">
        <v>405</v>
      </c>
      <c r="E196" s="345" t="s">
        <v>18</v>
      </c>
      <c r="F196" s="36">
        <v>1</v>
      </c>
      <c r="G196" s="146">
        <v>24.38</v>
      </c>
      <c r="H196" s="52">
        <f>SUM(G196:G198)</f>
        <v>80.759999999999991</v>
      </c>
      <c r="I196" s="56">
        <v>13.9</v>
      </c>
      <c r="J196" s="57">
        <f>H196*I196</f>
        <v>1122.5639999999999</v>
      </c>
      <c r="K196" s="58">
        <v>8000</v>
      </c>
      <c r="L196" s="60">
        <f>J196*K196</f>
        <v>8980511.9999999981</v>
      </c>
      <c r="M196" s="64"/>
      <c r="N196" s="64"/>
      <c r="O196" s="223">
        <v>1</v>
      </c>
      <c r="P196" s="50"/>
      <c r="Q196" s="50"/>
      <c r="R196" s="50"/>
      <c r="S196" s="17"/>
      <c r="T196" s="70"/>
      <c r="U196" s="125"/>
      <c r="V196" s="70"/>
      <c r="W196" s="126"/>
      <c r="X196" s="127"/>
      <c r="Y196" s="126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</row>
    <row r="197" spans="1:50" ht="21" customHeight="1">
      <c r="A197" s="345"/>
      <c r="B197" s="345"/>
      <c r="C197" s="345"/>
      <c r="D197" s="350"/>
      <c r="E197" s="345"/>
      <c r="F197" s="36">
        <v>2</v>
      </c>
      <c r="G197" s="146">
        <v>32</v>
      </c>
      <c r="H197" s="55"/>
      <c r="I197" s="53"/>
      <c r="J197" s="54"/>
      <c r="K197" s="59"/>
      <c r="L197" s="51"/>
      <c r="M197" s="65"/>
      <c r="N197" s="65"/>
      <c r="O197" s="14"/>
      <c r="P197" s="23"/>
      <c r="Q197" s="23"/>
      <c r="R197" s="23"/>
      <c r="S197" s="17"/>
      <c r="T197" s="70"/>
      <c r="U197" s="125"/>
      <c r="V197" s="70"/>
      <c r="W197" s="126"/>
      <c r="X197" s="127"/>
      <c r="Y197" s="126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</row>
    <row r="198" spans="1:50" ht="21" customHeight="1">
      <c r="A198" s="345"/>
      <c r="B198" s="345"/>
      <c r="C198" s="345"/>
      <c r="D198" s="350"/>
      <c r="E198" s="345"/>
      <c r="F198" s="36">
        <v>3</v>
      </c>
      <c r="G198" s="146">
        <v>24.38</v>
      </c>
      <c r="H198" s="55"/>
      <c r="I198" s="53"/>
      <c r="J198" s="54"/>
      <c r="K198" s="59"/>
      <c r="L198" s="61"/>
      <c r="M198" s="7"/>
      <c r="N198" s="7"/>
      <c r="O198" s="14"/>
      <c r="P198" s="23"/>
      <c r="Q198" s="11"/>
      <c r="R198" s="23"/>
      <c r="S198" s="17"/>
      <c r="T198" s="70"/>
      <c r="U198" s="125"/>
      <c r="V198" s="70"/>
      <c r="W198" s="126"/>
      <c r="X198" s="127"/>
      <c r="Y198" s="126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</row>
    <row r="199" spans="1:50" ht="23.1" customHeight="1" thickBot="1">
      <c r="A199" s="106"/>
      <c r="B199" s="106"/>
      <c r="C199" s="106"/>
      <c r="D199" s="65"/>
      <c r="E199" s="106"/>
      <c r="F199" s="106"/>
      <c r="G199" s="153"/>
      <c r="H199" s="153"/>
      <c r="I199" s="106"/>
      <c r="J199" s="308" t="s">
        <v>544</v>
      </c>
      <c r="K199" s="71" t="s">
        <v>506</v>
      </c>
      <c r="L199" s="72">
        <f>SUM(L190:L198)</f>
        <v>24744223.999999993</v>
      </c>
      <c r="M199" s="63"/>
      <c r="N199" s="63"/>
      <c r="O199" s="309">
        <f>SUM(O190:O198)</f>
        <v>3</v>
      </c>
      <c r="P199" s="23"/>
      <c r="Q199" s="23"/>
      <c r="R199" s="23"/>
      <c r="S199" s="17"/>
      <c r="T199" s="70"/>
      <c r="U199" s="125"/>
      <c r="V199" s="70"/>
      <c r="W199" s="126"/>
      <c r="X199" s="127"/>
      <c r="Y199" s="126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</row>
    <row r="200" spans="1:50" ht="21" customHeight="1" thickTop="1">
      <c r="A200" s="106"/>
      <c r="B200" s="106"/>
      <c r="C200" s="106"/>
      <c r="D200" s="65"/>
      <c r="E200" s="106"/>
      <c r="F200" s="106"/>
      <c r="G200" s="153"/>
      <c r="H200" s="153"/>
      <c r="I200" s="106"/>
      <c r="J200" s="308"/>
      <c r="K200" s="71"/>
      <c r="L200" s="72"/>
      <c r="M200" s="63"/>
      <c r="N200" s="63"/>
      <c r="O200" s="14"/>
      <c r="P200" s="23"/>
      <c r="Q200" s="23"/>
      <c r="R200" s="23"/>
      <c r="S200" s="17"/>
      <c r="T200" s="70"/>
      <c r="U200" s="125"/>
      <c r="V200" s="70"/>
      <c r="W200" s="126"/>
      <c r="X200" s="127"/>
      <c r="Y200" s="126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</row>
    <row r="201" spans="1:50" ht="21" customHeight="1">
      <c r="A201" s="362" t="s">
        <v>25</v>
      </c>
      <c r="B201" s="362"/>
      <c r="C201" s="362"/>
      <c r="D201" s="362"/>
      <c r="E201" s="362"/>
      <c r="F201" s="362"/>
      <c r="G201" s="362"/>
      <c r="H201" s="362"/>
      <c r="I201" s="362"/>
      <c r="J201" s="362"/>
      <c r="K201" s="362"/>
      <c r="L201" s="362"/>
      <c r="M201" s="63"/>
      <c r="N201" s="63"/>
      <c r="O201" s="14"/>
      <c r="P201" s="23"/>
      <c r="Q201" s="23"/>
      <c r="R201" s="23"/>
      <c r="S201" s="17"/>
      <c r="T201" s="70"/>
      <c r="U201" s="125"/>
      <c r="V201" s="70"/>
      <c r="W201" s="126"/>
      <c r="X201" s="127"/>
      <c r="Y201" s="126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</row>
    <row r="202" spans="1:50" ht="21" customHeight="1">
      <c r="A202" s="363" t="s">
        <v>26</v>
      </c>
      <c r="B202" s="363"/>
      <c r="C202" s="363"/>
      <c r="D202" s="363"/>
      <c r="E202" s="363"/>
      <c r="F202" s="363"/>
      <c r="G202" s="363"/>
      <c r="H202" s="363"/>
      <c r="I202" s="363"/>
      <c r="J202" s="363"/>
      <c r="K202" s="363"/>
      <c r="L202" s="363"/>
      <c r="M202" s="63"/>
      <c r="N202" s="63"/>
      <c r="O202" s="14"/>
      <c r="P202" s="23"/>
      <c r="Q202" s="23"/>
      <c r="R202" s="23"/>
      <c r="S202" s="17"/>
      <c r="T202" s="70"/>
      <c r="U202" s="125"/>
      <c r="V202" s="70"/>
      <c r="W202" s="126"/>
      <c r="X202" s="127"/>
      <c r="Y202" s="126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</row>
    <row r="203" spans="1:50" ht="21" customHeight="1">
      <c r="A203" s="363" t="s">
        <v>518</v>
      </c>
      <c r="B203" s="363"/>
      <c r="C203" s="363"/>
      <c r="D203" s="363"/>
      <c r="E203" s="363"/>
      <c r="F203" s="363"/>
      <c r="G203" s="363"/>
      <c r="H203" s="363"/>
      <c r="I203" s="363"/>
      <c r="J203" s="363"/>
      <c r="K203" s="363"/>
      <c r="L203" s="363"/>
      <c r="M203" s="63"/>
      <c r="N203" s="63"/>
      <c r="O203" s="14"/>
      <c r="P203" s="23"/>
      <c r="Q203" s="23"/>
      <c r="R203" s="23"/>
      <c r="S203" s="17"/>
      <c r="T203" s="70"/>
      <c r="U203" s="125"/>
      <c r="V203" s="70"/>
      <c r="W203" s="126"/>
      <c r="X203" s="127"/>
      <c r="Y203" s="126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</row>
    <row r="204" spans="1:50" ht="21" customHeight="1">
      <c r="A204" s="313" t="s">
        <v>551</v>
      </c>
      <c r="B204" s="297"/>
      <c r="C204" s="297"/>
      <c r="D204" s="297"/>
      <c r="E204" s="297"/>
      <c r="F204" s="297"/>
      <c r="G204" s="297"/>
      <c r="H204" s="297"/>
      <c r="I204" s="297"/>
      <c r="J204" s="297"/>
      <c r="K204" s="297"/>
      <c r="L204" s="297"/>
      <c r="M204" s="63"/>
      <c r="N204" s="63"/>
      <c r="O204" s="14"/>
      <c r="P204" s="23"/>
      <c r="Q204" s="23"/>
      <c r="R204" s="23"/>
      <c r="S204" s="17"/>
      <c r="T204" s="70"/>
      <c r="U204" s="125"/>
      <c r="V204" s="70"/>
      <c r="W204" s="126"/>
      <c r="X204" s="127"/>
      <c r="Y204" s="126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</row>
    <row r="205" spans="1:50" ht="12.95" customHeight="1" thickBot="1">
      <c r="A205" s="8"/>
      <c r="B205" s="8"/>
      <c r="C205" s="9"/>
      <c r="D205" s="9"/>
      <c r="E205" s="6"/>
      <c r="F205" s="10"/>
      <c r="G205" s="10"/>
      <c r="H205" s="10"/>
      <c r="I205" s="10"/>
      <c r="J205" s="10"/>
      <c r="K205" s="10"/>
      <c r="L205" s="6"/>
      <c r="M205" s="63"/>
      <c r="N205" s="63"/>
      <c r="O205" s="14"/>
      <c r="P205" s="23"/>
      <c r="Q205" s="23"/>
      <c r="R205" s="23"/>
      <c r="S205" s="17"/>
      <c r="T205" s="70"/>
      <c r="U205" s="125"/>
      <c r="V205" s="70"/>
      <c r="W205" s="126"/>
      <c r="X205" s="127"/>
      <c r="Y205" s="126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</row>
    <row r="206" spans="1:50" ht="21" customHeight="1">
      <c r="A206" s="371" t="s">
        <v>0</v>
      </c>
      <c r="B206" s="359" t="s">
        <v>1</v>
      </c>
      <c r="C206" s="359" t="s">
        <v>2</v>
      </c>
      <c r="D206" s="359" t="s">
        <v>3</v>
      </c>
      <c r="E206" s="359" t="s">
        <v>4</v>
      </c>
      <c r="F206" s="377" t="s">
        <v>5</v>
      </c>
      <c r="G206" s="368" t="s">
        <v>486</v>
      </c>
      <c r="H206" s="381" t="s">
        <v>500</v>
      </c>
      <c r="I206" s="381" t="s">
        <v>501</v>
      </c>
      <c r="J206" s="298"/>
      <c r="K206" s="381" t="s">
        <v>502</v>
      </c>
      <c r="L206" s="422" t="s">
        <v>503</v>
      </c>
      <c r="M206" s="63"/>
      <c r="N206" s="63"/>
      <c r="O206" s="14"/>
      <c r="P206" s="23"/>
      <c r="Q206" s="23"/>
      <c r="R206" s="23"/>
      <c r="S206" s="17"/>
      <c r="T206" s="70"/>
      <c r="U206" s="125"/>
      <c r="V206" s="70"/>
      <c r="W206" s="126"/>
      <c r="X206" s="127"/>
      <c r="Y206" s="126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</row>
    <row r="207" spans="1:50" ht="21" customHeight="1">
      <c r="A207" s="372"/>
      <c r="B207" s="360"/>
      <c r="C207" s="360"/>
      <c r="D207" s="360"/>
      <c r="E207" s="360"/>
      <c r="F207" s="378"/>
      <c r="G207" s="369"/>
      <c r="H207" s="420"/>
      <c r="I207" s="420"/>
      <c r="J207" s="306" t="s">
        <v>504</v>
      </c>
      <c r="K207" s="420"/>
      <c r="L207" s="423"/>
      <c r="M207" s="63"/>
      <c r="N207" s="63"/>
      <c r="O207" s="14"/>
      <c r="P207" s="23"/>
      <c r="Q207" s="23"/>
      <c r="R207" s="23"/>
      <c r="S207" s="17"/>
      <c r="T207" s="70"/>
      <c r="U207" s="125"/>
      <c r="V207" s="70"/>
      <c r="W207" s="126"/>
      <c r="X207" s="127"/>
      <c r="Y207" s="126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</row>
    <row r="208" spans="1:50" ht="21" customHeight="1" thickBot="1">
      <c r="A208" s="395"/>
      <c r="B208" s="393"/>
      <c r="C208" s="393"/>
      <c r="D208" s="393"/>
      <c r="E208" s="393"/>
      <c r="F208" s="396"/>
      <c r="G208" s="370"/>
      <c r="H208" s="421"/>
      <c r="I208" s="421"/>
      <c r="J208" s="307" t="s">
        <v>505</v>
      </c>
      <c r="K208" s="421"/>
      <c r="L208" s="424"/>
      <c r="M208" s="63"/>
      <c r="N208" s="63"/>
      <c r="O208" s="14"/>
      <c r="P208" s="23"/>
      <c r="Q208" s="23"/>
      <c r="R208" s="23"/>
      <c r="S208" s="17"/>
      <c r="T208" s="70"/>
      <c r="U208" s="125"/>
      <c r="V208" s="70"/>
      <c r="W208" s="126"/>
      <c r="X208" s="127"/>
      <c r="Y208" s="126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</row>
    <row r="209" spans="1:50" ht="21.95" customHeight="1">
      <c r="A209" s="172" t="s">
        <v>426</v>
      </c>
      <c r="B209" s="173" t="s">
        <v>427</v>
      </c>
      <c r="C209" s="172" t="s">
        <v>12</v>
      </c>
      <c r="D209" s="172">
        <v>1</v>
      </c>
      <c r="E209" s="37">
        <v>18.28</v>
      </c>
      <c r="F209" s="184">
        <v>1</v>
      </c>
      <c r="G209" s="146">
        <v>24.4</v>
      </c>
      <c r="H209" s="52">
        <f>G209</f>
        <v>24.4</v>
      </c>
      <c r="I209" s="56">
        <v>13.9</v>
      </c>
      <c r="J209" s="57">
        <f>H209*I209</f>
        <v>339.15999999999997</v>
      </c>
      <c r="K209" s="58">
        <v>8000</v>
      </c>
      <c r="L209" s="60">
        <f>J209*K209</f>
        <v>2713279.9999999995</v>
      </c>
      <c r="M209" s="63"/>
      <c r="N209" s="63"/>
      <c r="O209" s="14">
        <v>1</v>
      </c>
      <c r="P209" s="23"/>
      <c r="Q209" s="23"/>
      <c r="R209" s="23"/>
      <c r="S209" s="17"/>
      <c r="T209" s="70"/>
      <c r="U209" s="125"/>
      <c r="V209" s="70"/>
      <c r="W209" s="126"/>
      <c r="X209" s="127"/>
      <c r="Y209" s="126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</row>
    <row r="210" spans="1:50" ht="21.95" customHeight="1">
      <c r="A210" s="345">
        <v>187</v>
      </c>
      <c r="B210" s="345" t="s">
        <v>425</v>
      </c>
      <c r="C210" s="345" t="s">
        <v>428</v>
      </c>
      <c r="D210" s="350" t="s">
        <v>429</v>
      </c>
      <c r="E210" s="345" t="s">
        <v>16</v>
      </c>
      <c r="F210" s="36">
        <v>1</v>
      </c>
      <c r="G210" s="146">
        <v>29.06</v>
      </c>
      <c r="H210" s="52">
        <f>SUM(G210:G212)</f>
        <v>95.37</v>
      </c>
      <c r="I210" s="56">
        <v>13.9</v>
      </c>
      <c r="J210" s="57">
        <f>H210*I210</f>
        <v>1325.643</v>
      </c>
      <c r="K210" s="58">
        <v>8000</v>
      </c>
      <c r="L210" s="60">
        <f>J210*K210</f>
        <v>10605144</v>
      </c>
      <c r="M210" s="64"/>
      <c r="N210" s="64"/>
      <c r="O210" s="14"/>
      <c r="P210" s="23"/>
      <c r="Q210" s="23"/>
      <c r="R210" s="23"/>
      <c r="S210" s="17"/>
      <c r="T210" s="70"/>
      <c r="U210" s="125"/>
      <c r="V210" s="70"/>
      <c r="W210" s="126"/>
      <c r="X210" s="127"/>
      <c r="Y210" s="126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</row>
    <row r="211" spans="1:50" ht="21.95" customHeight="1">
      <c r="A211" s="345"/>
      <c r="B211" s="345"/>
      <c r="C211" s="345"/>
      <c r="D211" s="350"/>
      <c r="E211" s="345"/>
      <c r="F211" s="36">
        <v>2</v>
      </c>
      <c r="G211" s="146">
        <v>37.450000000000003</v>
      </c>
      <c r="H211" s="55"/>
      <c r="I211" s="53"/>
      <c r="J211" s="54"/>
      <c r="K211" s="59"/>
      <c r="L211" s="51"/>
      <c r="M211" s="65"/>
      <c r="N211" s="65"/>
      <c r="O211" s="223"/>
      <c r="P211" s="50"/>
      <c r="Q211" s="50"/>
      <c r="R211" s="50"/>
      <c r="S211" s="17"/>
      <c r="T211" s="70"/>
      <c r="U211" s="125"/>
      <c r="V211" s="70"/>
      <c r="W211" s="126"/>
      <c r="X211" s="127"/>
      <c r="Y211" s="126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</row>
    <row r="212" spans="1:50" ht="21.95" customHeight="1">
      <c r="A212" s="345"/>
      <c r="B212" s="345"/>
      <c r="C212" s="345"/>
      <c r="D212" s="350"/>
      <c r="E212" s="345"/>
      <c r="F212" s="36">
        <v>3</v>
      </c>
      <c r="G212" s="146">
        <v>28.86</v>
      </c>
      <c r="H212" s="55"/>
      <c r="I212" s="53"/>
      <c r="J212" s="54"/>
      <c r="K212" s="59"/>
      <c r="L212" s="61"/>
      <c r="M212" s="66"/>
      <c r="N212" s="66"/>
      <c r="O212" s="223">
        <v>1</v>
      </c>
      <c r="P212" s="50"/>
      <c r="Q212" s="50"/>
      <c r="R212" s="50"/>
      <c r="S212" s="17"/>
      <c r="T212" s="70"/>
      <c r="U212" s="125"/>
      <c r="V212" s="70"/>
      <c r="W212" s="126"/>
      <c r="X212" s="127"/>
      <c r="Y212" s="126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</row>
    <row r="213" spans="1:50" ht="21.95" customHeight="1" thickBot="1">
      <c r="A213" s="106"/>
      <c r="B213" s="106"/>
      <c r="C213" s="106"/>
      <c r="D213" s="65"/>
      <c r="E213" s="106"/>
      <c r="F213" s="106"/>
      <c r="G213" s="153"/>
      <c r="H213" s="153"/>
      <c r="I213" s="106"/>
      <c r="J213" s="327" t="s">
        <v>545</v>
      </c>
      <c r="K213" s="328" t="s">
        <v>506</v>
      </c>
      <c r="L213" s="329">
        <f>L210</f>
        <v>10605144</v>
      </c>
      <c r="M213" s="63"/>
      <c r="N213" s="63"/>
      <c r="O213" s="309">
        <f>SUM(O209:O212)</f>
        <v>2</v>
      </c>
      <c r="P213" s="112"/>
      <c r="Q213" s="112"/>
      <c r="R213" s="112"/>
      <c r="S213" s="17"/>
      <c r="T213" s="70"/>
      <c r="U213" s="125"/>
      <c r="V213" s="70"/>
      <c r="W213" s="126"/>
      <c r="X213" s="127"/>
      <c r="Y213" s="126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</row>
    <row r="214" spans="1:50" ht="21.95" customHeight="1" thickTop="1">
      <c r="A214" s="106"/>
      <c r="B214" s="106"/>
      <c r="C214" s="106"/>
      <c r="D214" s="65"/>
      <c r="E214" s="106"/>
      <c r="F214" s="106"/>
      <c r="G214" s="153"/>
      <c r="H214" s="153"/>
      <c r="I214" s="106"/>
      <c r="J214" s="308"/>
      <c r="K214" s="71"/>
      <c r="L214" s="72"/>
      <c r="M214" s="63"/>
      <c r="N214" s="63"/>
      <c r="P214" s="190"/>
      <c r="Q214" s="190"/>
      <c r="R214" s="190"/>
      <c r="S214" s="17"/>
      <c r="T214" s="70"/>
      <c r="U214" s="125"/>
      <c r="V214" s="70"/>
      <c r="W214" s="126"/>
      <c r="X214" s="127"/>
      <c r="Y214" s="126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</row>
    <row r="215" spans="1:50" ht="21.95" customHeight="1">
      <c r="A215" s="106"/>
      <c r="B215" s="106"/>
      <c r="C215" s="106"/>
      <c r="D215" s="65"/>
      <c r="E215" s="106"/>
      <c r="F215" s="106"/>
      <c r="G215" s="153"/>
      <c r="H215" s="153"/>
      <c r="I215" s="106"/>
      <c r="J215" s="308"/>
      <c r="K215" s="71"/>
      <c r="L215" s="72"/>
      <c r="M215" s="63"/>
      <c r="N215" s="63"/>
      <c r="P215" s="190"/>
      <c r="Q215" s="190"/>
      <c r="R215" s="190"/>
      <c r="S215" s="17"/>
      <c r="T215" s="70"/>
      <c r="U215" s="125"/>
      <c r="V215" s="70"/>
      <c r="W215" s="126"/>
      <c r="X215" s="127"/>
      <c r="Y215" s="126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</row>
    <row r="216" spans="1:50" ht="21.95" customHeight="1">
      <c r="A216" s="106"/>
      <c r="B216" s="106"/>
      <c r="C216" s="106"/>
      <c r="D216" s="65"/>
      <c r="E216" s="106"/>
      <c r="F216" s="106"/>
      <c r="G216" s="153"/>
      <c r="H216" s="153"/>
      <c r="I216" s="106"/>
      <c r="J216" s="308"/>
      <c r="K216" s="71"/>
      <c r="L216" s="72"/>
      <c r="M216" s="63"/>
      <c r="N216" s="63"/>
      <c r="P216" s="190"/>
      <c r="Q216" s="190"/>
      <c r="R216" s="190"/>
      <c r="S216" s="17"/>
      <c r="T216" s="70"/>
      <c r="U216" s="125"/>
      <c r="V216" s="70"/>
      <c r="W216" s="126"/>
      <c r="X216" s="127"/>
      <c r="Y216" s="126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</row>
    <row r="217" spans="1:50" ht="21.95" customHeight="1">
      <c r="A217" s="106"/>
      <c r="B217" s="106"/>
      <c r="C217" s="106"/>
      <c r="D217" s="128" t="s">
        <v>519</v>
      </c>
      <c r="E217" s="65"/>
      <c r="F217" s="65"/>
      <c r="G217" s="153"/>
      <c r="H217" s="153"/>
      <c r="I217" s="106"/>
      <c r="J217" s="308"/>
      <c r="K217" s="71"/>
      <c r="L217" s="72"/>
      <c r="M217" s="63"/>
      <c r="N217" s="63"/>
      <c r="P217" s="190"/>
      <c r="Q217" s="190"/>
      <c r="R217" s="190"/>
      <c r="S217" s="17"/>
      <c r="T217" s="70"/>
      <c r="U217" s="125"/>
      <c r="V217" s="70"/>
      <c r="W217" s="126"/>
      <c r="X217" s="127"/>
      <c r="Y217" s="126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</row>
    <row r="218" spans="1:50" ht="21.95" customHeight="1">
      <c r="A218" s="106"/>
      <c r="B218" s="106"/>
      <c r="C218" s="106"/>
      <c r="D218" s="129" t="s">
        <v>520</v>
      </c>
      <c r="E218" s="427" t="s">
        <v>546</v>
      </c>
      <c r="F218" s="427"/>
      <c r="G218" s="427" t="s">
        <v>521</v>
      </c>
      <c r="H218" s="427"/>
      <c r="I218" s="7"/>
      <c r="J218" s="7"/>
      <c r="K218" s="71"/>
      <c r="L218" s="72"/>
      <c r="M218" s="63"/>
      <c r="N218" s="63"/>
      <c r="P218" s="190"/>
      <c r="Q218" s="190"/>
      <c r="R218" s="190"/>
      <c r="S218" s="17"/>
      <c r="T218" s="70"/>
      <c r="U218" s="125"/>
      <c r="V218" s="70"/>
      <c r="W218" s="126"/>
      <c r="X218" s="127"/>
      <c r="Y218" s="126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</row>
    <row r="219" spans="1:50" ht="21.95" customHeight="1">
      <c r="A219" s="106"/>
      <c r="B219" s="106"/>
      <c r="C219" s="106"/>
      <c r="D219" s="130" t="s">
        <v>507</v>
      </c>
      <c r="E219" s="428">
        <f>O151</f>
        <v>28</v>
      </c>
      <c r="F219" s="428"/>
      <c r="G219" s="432">
        <f>L151</f>
        <v>320041940</v>
      </c>
      <c r="H219" s="433"/>
      <c r="I219" s="7"/>
      <c r="J219" s="7"/>
      <c r="K219" s="71"/>
      <c r="L219" s="72"/>
      <c r="M219" s="63"/>
      <c r="N219" s="63"/>
      <c r="P219" s="190"/>
      <c r="Q219" s="190"/>
      <c r="R219" s="190"/>
      <c r="S219" s="17"/>
      <c r="T219" s="70"/>
      <c r="U219" s="125"/>
      <c r="V219" s="70"/>
      <c r="W219" s="126"/>
      <c r="X219" s="127"/>
      <c r="Y219" s="126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</row>
    <row r="220" spans="1:50" ht="21.95" customHeight="1">
      <c r="A220" s="106"/>
      <c r="B220" s="106"/>
      <c r="C220" s="106"/>
      <c r="D220" s="130" t="s">
        <v>508</v>
      </c>
      <c r="E220" s="429">
        <f>O183</f>
        <v>1</v>
      </c>
      <c r="F220" s="429"/>
      <c r="G220" s="432">
        <f>L183</f>
        <v>69500000</v>
      </c>
      <c r="H220" s="433"/>
      <c r="I220" s="7"/>
      <c r="J220" s="7"/>
      <c r="K220" s="71"/>
      <c r="L220" s="72"/>
      <c r="M220" s="63"/>
      <c r="N220" s="63"/>
      <c r="P220" s="190"/>
      <c r="Q220" s="190"/>
      <c r="R220" s="190"/>
      <c r="S220" s="17"/>
      <c r="T220" s="70"/>
      <c r="U220" s="125"/>
      <c r="V220" s="70"/>
      <c r="W220" s="126"/>
      <c r="X220" s="127"/>
      <c r="Y220" s="126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</row>
    <row r="221" spans="1:50" ht="21.95" customHeight="1">
      <c r="A221" s="106"/>
      <c r="B221" s="106"/>
      <c r="C221" s="106"/>
      <c r="D221" s="130" t="s">
        <v>509</v>
      </c>
      <c r="E221" s="429">
        <f>O199</f>
        <v>3</v>
      </c>
      <c r="F221" s="429"/>
      <c r="G221" s="432">
        <f>L199</f>
        <v>24744223.999999993</v>
      </c>
      <c r="H221" s="433"/>
      <c r="I221" s="7"/>
      <c r="J221" s="7"/>
      <c r="K221" s="71"/>
      <c r="L221" s="72"/>
      <c r="M221" s="63"/>
      <c r="N221" s="63"/>
      <c r="P221" s="190"/>
      <c r="Q221" s="190"/>
      <c r="R221" s="190"/>
      <c r="S221" s="17"/>
      <c r="T221" s="70"/>
      <c r="U221" s="125"/>
      <c r="V221" s="70"/>
      <c r="W221" s="126"/>
      <c r="X221" s="127"/>
      <c r="Y221" s="126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</row>
    <row r="222" spans="1:50" ht="21.95" customHeight="1">
      <c r="A222" s="106"/>
      <c r="B222" s="106"/>
      <c r="C222" s="106"/>
      <c r="D222" s="130" t="s">
        <v>511</v>
      </c>
      <c r="E222" s="429">
        <f>O213</f>
        <v>2</v>
      </c>
      <c r="F222" s="429"/>
      <c r="G222" s="432">
        <f>L213</f>
        <v>10605144</v>
      </c>
      <c r="H222" s="433"/>
      <c r="I222" s="7"/>
      <c r="J222" s="7"/>
      <c r="K222" s="71"/>
      <c r="L222" s="72"/>
      <c r="M222" s="63"/>
      <c r="N222" s="63"/>
      <c r="P222" s="190"/>
      <c r="Q222" s="190"/>
      <c r="R222" s="190"/>
      <c r="S222" s="17"/>
      <c r="T222" s="70"/>
      <c r="U222" s="125"/>
      <c r="V222" s="70"/>
      <c r="W222" s="126"/>
      <c r="X222" s="127"/>
      <c r="Y222" s="126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</row>
    <row r="223" spans="1:50" ht="21.95" customHeight="1" thickBot="1">
      <c r="A223" s="106"/>
      <c r="B223" s="106"/>
      <c r="C223" s="106"/>
      <c r="D223" s="131" t="s">
        <v>506</v>
      </c>
      <c r="E223" s="434">
        <f>SUM(E219:F222)</f>
        <v>34</v>
      </c>
      <c r="F223" s="434"/>
      <c r="G223" s="431">
        <f>SUM(G219:H222)</f>
        <v>424891308</v>
      </c>
      <c r="H223" s="431"/>
      <c r="I223" s="7"/>
      <c r="J223" s="7"/>
      <c r="K223" s="71"/>
      <c r="L223" s="72"/>
      <c r="M223" s="63"/>
      <c r="N223" s="63"/>
      <c r="P223" s="190"/>
      <c r="Q223" s="190"/>
      <c r="R223" s="190"/>
      <c r="S223" s="17"/>
      <c r="T223" s="70"/>
      <c r="U223" s="125"/>
      <c r="V223" s="70"/>
      <c r="W223" s="126"/>
      <c r="X223" s="127"/>
      <c r="Y223" s="126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</row>
    <row r="224" spans="1:50" ht="21.95" customHeight="1" thickTop="1">
      <c r="A224" s="106"/>
      <c r="B224" s="106"/>
      <c r="C224" s="106"/>
      <c r="D224" s="65"/>
      <c r="E224" s="429"/>
      <c r="F224" s="429"/>
      <c r="G224" s="153"/>
      <c r="H224" s="153"/>
      <c r="I224" s="106"/>
      <c r="J224" s="308"/>
      <c r="K224" s="71"/>
      <c r="L224" s="72"/>
      <c r="M224" s="63"/>
      <c r="N224" s="63"/>
      <c r="P224" s="190"/>
      <c r="Q224" s="190"/>
      <c r="R224" s="190"/>
      <c r="S224" s="17"/>
      <c r="T224" s="70"/>
      <c r="U224" s="125"/>
      <c r="V224" s="70"/>
      <c r="W224" s="126"/>
      <c r="X224" s="127"/>
      <c r="Y224" s="126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</row>
    <row r="225" spans="1:50" ht="21.95" customHeight="1">
      <c r="A225" s="106"/>
      <c r="B225" s="106"/>
      <c r="C225" s="106"/>
      <c r="D225" s="65"/>
      <c r="E225" s="429"/>
      <c r="F225" s="429"/>
      <c r="G225" s="153"/>
      <c r="H225" s="153"/>
      <c r="I225" s="106"/>
      <c r="J225" s="308"/>
      <c r="K225" s="71"/>
      <c r="L225" s="72"/>
      <c r="M225" s="63"/>
      <c r="N225" s="63"/>
      <c r="P225" s="190"/>
      <c r="Q225" s="190"/>
      <c r="R225" s="190"/>
      <c r="S225" s="17"/>
      <c r="T225" s="70"/>
      <c r="U225" s="125"/>
      <c r="V225" s="70"/>
      <c r="W225" s="126"/>
      <c r="X225" s="127"/>
      <c r="Y225" s="126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</row>
    <row r="226" spans="1:50" ht="21.95" customHeight="1">
      <c r="A226" s="106"/>
      <c r="B226" s="106"/>
      <c r="C226" s="106"/>
      <c r="D226" s="65"/>
      <c r="E226" s="429"/>
      <c r="F226" s="429"/>
      <c r="G226" s="153"/>
      <c r="H226" s="153"/>
      <c r="I226" s="106"/>
      <c r="J226" s="308"/>
      <c r="K226" s="71"/>
      <c r="L226" s="72"/>
      <c r="M226" s="63"/>
      <c r="N226" s="63"/>
      <c r="P226" s="190"/>
      <c r="Q226" s="190"/>
      <c r="R226" s="190"/>
      <c r="S226" s="17"/>
      <c r="T226" s="70"/>
      <c r="U226" s="125"/>
      <c r="V226" s="70"/>
      <c r="W226" s="126"/>
      <c r="X226" s="127"/>
      <c r="Y226" s="126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</row>
    <row r="227" spans="1:50" ht="21.95" customHeight="1">
      <c r="A227" s="154"/>
      <c r="B227" s="154"/>
      <c r="C227" s="154"/>
      <c r="D227" s="155"/>
      <c r="E227" s="430"/>
      <c r="F227" s="430"/>
      <c r="G227" s="153"/>
      <c r="H227" s="156"/>
      <c r="I227" s="154"/>
      <c r="J227" s="106"/>
      <c r="K227" s="106"/>
      <c r="L227" s="63"/>
      <c r="M227" s="63"/>
      <c r="N227" s="63"/>
      <c r="O227" s="11"/>
      <c r="P227" s="23"/>
      <c r="Q227" s="23"/>
      <c r="R227" s="23"/>
      <c r="S227" s="17"/>
      <c r="T227" s="70"/>
      <c r="U227" s="125"/>
      <c r="V227" s="70"/>
      <c r="W227" s="126"/>
      <c r="X227" s="127"/>
      <c r="Y227" s="126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</row>
    <row r="228" spans="1:50" ht="21.95" customHeight="1">
      <c r="A228" s="155"/>
      <c r="B228" s="155"/>
      <c r="C228" s="155"/>
      <c r="D228" s="155"/>
      <c r="E228" s="155"/>
      <c r="F228" s="155"/>
      <c r="G228" s="66"/>
      <c r="H228" s="157"/>
      <c r="I228" s="155"/>
      <c r="J228" s="65"/>
      <c r="K228" s="132"/>
      <c r="L228" s="133"/>
      <c r="M228" s="132"/>
      <c r="N228" s="133"/>
      <c r="O228" s="11"/>
      <c r="P228" s="23"/>
      <c r="Q228" s="26"/>
      <c r="R228" s="23"/>
      <c r="S228" s="17"/>
      <c r="T228" s="70"/>
      <c r="U228" s="125"/>
      <c r="V228" s="70"/>
      <c r="W228" s="126"/>
      <c r="X228" s="127"/>
      <c r="Y228" s="126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</row>
    <row r="229" spans="1:50" ht="21.95" customHeight="1">
      <c r="A229" s="158"/>
      <c r="B229" s="159"/>
      <c r="C229" s="159"/>
      <c r="D229" s="159"/>
      <c r="E229" s="159"/>
      <c r="F229" s="155"/>
      <c r="G229" s="66"/>
      <c r="H229" s="157"/>
      <c r="I229" s="155"/>
      <c r="J229" s="65"/>
      <c r="K229" s="65"/>
      <c r="L229" s="42"/>
      <c r="M229" s="42"/>
      <c r="N229" s="42"/>
      <c r="O229" s="11"/>
      <c r="P229" s="17"/>
      <c r="Q229" s="17"/>
      <c r="R229" s="17"/>
      <c r="S229" s="17"/>
      <c r="T229" s="70"/>
      <c r="U229" s="125"/>
      <c r="V229" s="70"/>
      <c r="W229" s="126"/>
      <c r="X229" s="127"/>
      <c r="Y229" s="126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</row>
    <row r="230" spans="1:50" ht="21.95" customHeight="1">
      <c r="A230" s="158"/>
      <c r="B230" s="159"/>
      <c r="C230" s="159"/>
      <c r="D230" s="7"/>
      <c r="E230" s="7"/>
      <c r="F230" s="7"/>
      <c r="G230" s="66"/>
      <c r="H230" s="157"/>
      <c r="I230" s="155"/>
      <c r="J230" s="65"/>
      <c r="K230" s="65"/>
      <c r="L230" s="42"/>
      <c r="M230" s="42"/>
      <c r="N230" s="42"/>
      <c r="O230" s="11"/>
      <c r="P230" s="17"/>
      <c r="Q230" s="17"/>
      <c r="R230" s="17"/>
      <c r="S230" s="17"/>
      <c r="T230" s="70"/>
      <c r="U230" s="125"/>
      <c r="V230" s="70"/>
      <c r="W230" s="126"/>
      <c r="X230" s="127"/>
      <c r="Y230" s="126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</row>
    <row r="231" spans="1:50" ht="21.95" customHeight="1">
      <c r="A231" s="155"/>
      <c r="B231" s="155"/>
      <c r="C231" s="160"/>
      <c r="D231" s="7"/>
      <c r="E231" s="7"/>
      <c r="F231" s="7"/>
      <c r="G231" s="161"/>
      <c r="H231" s="159"/>
      <c r="I231" s="159"/>
      <c r="J231" s="161"/>
      <c r="K231" s="161"/>
      <c r="L231" s="159"/>
      <c r="M231" s="43"/>
      <c r="N231" s="43"/>
      <c r="O231" s="11"/>
      <c r="P231" s="17"/>
      <c r="Q231" s="17"/>
      <c r="R231" s="17"/>
      <c r="S231" s="17"/>
      <c r="T231" s="17"/>
      <c r="U231" s="17"/>
      <c r="V231" s="17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</row>
    <row r="232" spans="1:50" ht="21.95" customHeight="1">
      <c r="A232" s="155"/>
      <c r="B232" s="155"/>
      <c r="C232" s="160"/>
      <c r="D232" s="7"/>
      <c r="E232" s="7"/>
      <c r="F232" s="7"/>
      <c r="G232" s="161"/>
      <c r="H232" s="159"/>
      <c r="I232" s="159"/>
      <c r="J232" s="161"/>
      <c r="K232" s="161"/>
      <c r="L232" s="159"/>
      <c r="M232" s="43"/>
      <c r="N232" s="43"/>
      <c r="O232" s="11"/>
      <c r="P232" s="23"/>
      <c r="Q232" s="23"/>
      <c r="R232" s="117"/>
      <c r="S232" s="16"/>
      <c r="T232" s="16"/>
      <c r="U232" s="16"/>
      <c r="V232" s="16"/>
    </row>
    <row r="233" spans="1:50" ht="21.95" customHeight="1">
      <c r="A233" s="162"/>
      <c r="B233" s="155"/>
      <c r="C233" s="160"/>
      <c r="D233" s="7"/>
      <c r="E233" s="7"/>
      <c r="F233" s="7"/>
      <c r="G233" s="161"/>
      <c r="H233" s="159"/>
      <c r="I233" s="159"/>
      <c r="J233" s="161"/>
      <c r="K233" s="161"/>
      <c r="L233" s="159"/>
      <c r="M233" s="43"/>
      <c r="N233" s="43"/>
      <c r="S233" s="16"/>
      <c r="T233" s="16"/>
      <c r="U233" s="16"/>
      <c r="V233" s="16"/>
    </row>
    <row r="234" spans="1:50" ht="21.95" customHeight="1">
      <c r="A234" s="162"/>
      <c r="B234" s="163"/>
      <c r="C234" s="44"/>
      <c r="D234" s="7"/>
      <c r="E234" s="7"/>
      <c r="F234" s="7"/>
      <c r="G234" s="44"/>
      <c r="H234" s="44"/>
      <c r="I234" s="164"/>
      <c r="J234" s="164"/>
      <c r="K234" s="164"/>
      <c r="L234" s="164"/>
      <c r="M234" s="45"/>
      <c r="N234" s="45"/>
      <c r="S234" s="16"/>
      <c r="T234" s="16"/>
      <c r="U234" s="16"/>
      <c r="V234" s="16"/>
    </row>
    <row r="235" spans="1:50" ht="21.95" customHeight="1">
      <c r="A235" s="162"/>
      <c r="B235" s="44"/>
      <c r="C235" s="44"/>
      <c r="D235" s="7"/>
      <c r="E235" s="7"/>
      <c r="F235" s="7"/>
      <c r="G235" s="46"/>
      <c r="H235" s="44"/>
      <c r="I235" s="164"/>
      <c r="J235" s="164"/>
      <c r="K235" s="164"/>
      <c r="L235" s="164"/>
      <c r="M235" s="45"/>
      <c r="N235" s="45"/>
      <c r="P235" s="16"/>
      <c r="Q235" s="16"/>
      <c r="R235" s="16"/>
      <c r="S235" s="16"/>
      <c r="T235" s="16"/>
      <c r="U235" s="16"/>
      <c r="V235" s="16"/>
    </row>
    <row r="236" spans="1:50" ht="21.95" customHeight="1">
      <c r="A236" s="162"/>
      <c r="B236" s="164"/>
      <c r="C236" s="164"/>
      <c r="D236" s="7"/>
      <c r="E236" s="7"/>
      <c r="F236" s="7"/>
      <c r="G236" s="164"/>
      <c r="H236" s="164"/>
      <c r="I236" s="164"/>
      <c r="J236" s="164"/>
      <c r="K236" s="164"/>
      <c r="L236" s="164"/>
      <c r="M236" s="45"/>
      <c r="N236" s="45"/>
      <c r="P236" s="16"/>
      <c r="Q236" s="16"/>
      <c r="R236" s="16"/>
      <c r="S236" s="16"/>
      <c r="T236" s="16"/>
      <c r="U236" s="16"/>
      <c r="V236" s="16"/>
    </row>
    <row r="237" spans="1:50" ht="21.95" customHeight="1">
      <c r="A237" s="162"/>
      <c r="B237" s="165"/>
      <c r="C237" s="166"/>
      <c r="D237" s="166"/>
      <c r="E237" s="166"/>
      <c r="F237" s="166"/>
      <c r="G237" s="166"/>
      <c r="H237" s="166"/>
      <c r="I237" s="164"/>
      <c r="J237" s="164"/>
      <c r="K237" s="164"/>
      <c r="L237" s="164"/>
      <c r="M237" s="45"/>
      <c r="N237" s="45"/>
      <c r="P237" s="16"/>
      <c r="Q237" s="16"/>
      <c r="R237" s="16"/>
      <c r="S237" s="16"/>
      <c r="T237" s="16"/>
      <c r="U237" s="16"/>
      <c r="V237" s="16"/>
    </row>
    <row r="238" spans="1:50" ht="21.95" customHeight="1">
      <c r="A238" s="162"/>
      <c r="B238" s="165"/>
      <c r="C238" s="166"/>
      <c r="D238" s="166"/>
      <c r="E238" s="166"/>
      <c r="F238" s="166"/>
      <c r="G238" s="166"/>
      <c r="H238" s="166"/>
      <c r="I238" s="164"/>
      <c r="J238" s="164"/>
      <c r="K238" s="164"/>
      <c r="L238" s="164"/>
      <c r="M238" s="45"/>
      <c r="N238" s="45"/>
      <c r="P238" s="16"/>
      <c r="Q238" s="16"/>
      <c r="R238" s="16"/>
      <c r="S238" s="16"/>
      <c r="T238" s="16"/>
      <c r="U238" s="16"/>
      <c r="V238" s="16"/>
    </row>
    <row r="239" spans="1:50" ht="21.95" customHeight="1">
      <c r="A239" s="162"/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  <c r="L239" s="164"/>
      <c r="M239" s="45"/>
      <c r="N239" s="45"/>
      <c r="P239" s="16"/>
      <c r="Q239" s="16"/>
      <c r="R239" s="16"/>
      <c r="S239" s="16"/>
      <c r="T239" s="16"/>
      <c r="U239" s="16"/>
      <c r="V239" s="16"/>
    </row>
    <row r="240" spans="1:50" ht="21.95" customHeight="1">
      <c r="A240" s="162"/>
      <c r="B240" s="162"/>
      <c r="C240" s="167"/>
      <c r="D240" s="167"/>
      <c r="E240" s="168"/>
      <c r="F240" s="168"/>
      <c r="G240" s="166"/>
      <c r="H240" s="168"/>
      <c r="I240" s="168"/>
      <c r="J240" s="166"/>
      <c r="K240" s="166"/>
      <c r="L240" s="168"/>
      <c r="M240" s="47"/>
      <c r="N240" s="47"/>
      <c r="P240" s="16"/>
      <c r="Q240" s="16"/>
      <c r="R240" s="16"/>
      <c r="S240" s="16"/>
      <c r="T240" s="16"/>
      <c r="U240" s="16"/>
      <c r="V240" s="16"/>
    </row>
    <row r="241" spans="1:22" ht="21.95" customHeight="1">
      <c r="A241" s="162"/>
      <c r="B241" s="162"/>
      <c r="C241" s="167"/>
      <c r="D241" s="167"/>
      <c r="E241" s="168"/>
      <c r="F241" s="168"/>
      <c r="G241" s="166"/>
      <c r="H241" s="168"/>
      <c r="I241" s="168"/>
      <c r="J241" s="166"/>
      <c r="K241" s="166"/>
      <c r="L241" s="168"/>
      <c r="M241" s="47"/>
      <c r="N241" s="47"/>
      <c r="P241" s="16"/>
      <c r="Q241" s="16"/>
      <c r="R241" s="16"/>
      <c r="S241" s="16"/>
      <c r="T241" s="16"/>
      <c r="U241" s="16"/>
      <c r="V241" s="16"/>
    </row>
    <row r="242" spans="1:22" ht="21.95" customHeight="1">
      <c r="A242" s="162"/>
      <c r="B242" s="162"/>
      <c r="C242" s="167"/>
      <c r="D242" s="167"/>
      <c r="E242" s="168"/>
      <c r="F242" s="168"/>
      <c r="G242" s="166"/>
      <c r="H242" s="168"/>
      <c r="I242" s="168"/>
      <c r="J242" s="166"/>
      <c r="K242" s="166"/>
      <c r="L242" s="168"/>
      <c r="M242" s="47"/>
      <c r="N242" s="47"/>
      <c r="P242" s="16"/>
      <c r="Q242" s="16"/>
      <c r="R242" s="16"/>
      <c r="S242" s="16"/>
      <c r="T242" s="16"/>
      <c r="U242" s="16"/>
      <c r="V242" s="16"/>
    </row>
    <row r="243" spans="1:22" ht="21.95" customHeight="1">
      <c r="A243" s="162"/>
      <c r="B243" s="162"/>
      <c r="C243" s="167"/>
      <c r="D243" s="167"/>
      <c r="E243" s="168"/>
      <c r="F243" s="168"/>
      <c r="G243" s="166"/>
      <c r="H243" s="168"/>
      <c r="I243" s="168"/>
      <c r="J243" s="166"/>
      <c r="K243" s="166"/>
      <c r="L243" s="168"/>
      <c r="M243" s="47"/>
      <c r="N243" s="47"/>
      <c r="P243" s="16"/>
      <c r="Q243" s="16"/>
      <c r="R243" s="16"/>
      <c r="S243" s="16"/>
      <c r="T243" s="16"/>
      <c r="U243" s="16"/>
      <c r="V243" s="16"/>
    </row>
    <row r="244" spans="1:22">
      <c r="P244" s="16"/>
      <c r="Q244" s="16"/>
      <c r="R244" s="16"/>
      <c r="S244" s="16"/>
      <c r="T244" s="16"/>
      <c r="U244" s="16"/>
      <c r="V244" s="16"/>
    </row>
    <row r="245" spans="1:22">
      <c r="P245" s="16"/>
      <c r="Q245" s="16"/>
      <c r="R245" s="16"/>
      <c r="S245" s="16"/>
      <c r="T245" s="16"/>
      <c r="U245" s="16"/>
      <c r="V245" s="16"/>
    </row>
    <row r="246" spans="1:22">
      <c r="P246" s="16"/>
      <c r="Q246" s="16"/>
      <c r="R246" s="16"/>
      <c r="S246" s="16"/>
      <c r="T246" s="16"/>
      <c r="U246" s="16"/>
      <c r="V246" s="16"/>
    </row>
    <row r="247" spans="1:22">
      <c r="P247" s="16"/>
      <c r="Q247" s="16"/>
      <c r="R247" s="16"/>
      <c r="S247" s="16"/>
      <c r="T247" s="16"/>
      <c r="U247" s="16"/>
      <c r="V247" s="16"/>
    </row>
    <row r="248" spans="1:22">
      <c r="P248" s="16"/>
      <c r="Q248" s="16"/>
      <c r="R248" s="16"/>
      <c r="S248" s="16"/>
      <c r="T248" s="16"/>
      <c r="U248" s="16"/>
      <c r="V248" s="16"/>
    </row>
    <row r="249" spans="1:22">
      <c r="P249" s="16"/>
      <c r="Q249" s="16"/>
      <c r="R249" s="16"/>
      <c r="S249" s="16"/>
      <c r="T249" s="16"/>
      <c r="U249" s="16"/>
      <c r="V249" s="16"/>
    </row>
    <row r="250" spans="1:22">
      <c r="P250" s="16"/>
      <c r="Q250" s="16"/>
      <c r="R250" s="16"/>
      <c r="S250" s="16"/>
      <c r="T250" s="16"/>
      <c r="U250" s="16"/>
      <c r="V250" s="16"/>
    </row>
    <row r="251" spans="1:22">
      <c r="P251" s="16"/>
      <c r="Q251" s="16"/>
      <c r="R251" s="16"/>
      <c r="S251" s="16"/>
      <c r="T251" s="16"/>
      <c r="U251" s="16"/>
      <c r="V251" s="16"/>
    </row>
    <row r="252" spans="1:22">
      <c r="P252" s="16"/>
      <c r="Q252" s="16"/>
      <c r="R252" s="16"/>
      <c r="S252" s="16"/>
      <c r="T252" s="16"/>
      <c r="U252" s="16"/>
      <c r="V252" s="16"/>
    </row>
    <row r="253" spans="1:22">
      <c r="P253" s="16"/>
      <c r="Q253" s="16"/>
      <c r="R253" s="16"/>
      <c r="S253" s="16"/>
      <c r="T253" s="16"/>
      <c r="U253" s="16"/>
      <c r="V253" s="16"/>
    </row>
    <row r="254" spans="1:22">
      <c r="P254" s="16"/>
      <c r="Q254" s="16"/>
      <c r="R254" s="16"/>
      <c r="S254" s="16"/>
      <c r="T254" s="16"/>
      <c r="U254" s="16"/>
      <c r="V254" s="16"/>
    </row>
    <row r="255" spans="1:22">
      <c r="P255" s="16"/>
      <c r="Q255" s="16"/>
      <c r="R255" s="16"/>
      <c r="S255" s="16"/>
      <c r="T255" s="16"/>
      <c r="U255" s="16"/>
      <c r="V255" s="16"/>
    </row>
    <row r="256" spans="1:22">
      <c r="P256" s="16"/>
      <c r="Q256" s="16"/>
      <c r="R256" s="16"/>
      <c r="S256" s="16"/>
      <c r="T256" s="16"/>
      <c r="U256" s="16"/>
      <c r="V256" s="16"/>
    </row>
    <row r="257" spans="16:22">
      <c r="P257" s="16"/>
      <c r="Q257" s="16"/>
      <c r="R257" s="16"/>
      <c r="S257" s="16"/>
      <c r="T257" s="16"/>
      <c r="U257" s="16"/>
      <c r="V257" s="16"/>
    </row>
    <row r="258" spans="16:22">
      <c r="P258" s="16"/>
      <c r="Q258" s="16"/>
      <c r="R258" s="16"/>
      <c r="S258" s="16"/>
      <c r="T258" s="16"/>
      <c r="U258" s="16"/>
      <c r="V258" s="16"/>
    </row>
    <row r="259" spans="16:22">
      <c r="P259" s="16"/>
      <c r="Q259" s="16"/>
      <c r="R259" s="16"/>
      <c r="S259" s="16"/>
      <c r="T259" s="16"/>
      <c r="U259" s="16"/>
      <c r="V259" s="16"/>
    </row>
    <row r="260" spans="16:22">
      <c r="P260" s="16"/>
      <c r="Q260" s="16"/>
      <c r="R260" s="16"/>
      <c r="S260" s="16"/>
      <c r="T260" s="16"/>
      <c r="U260" s="16"/>
      <c r="V260" s="16"/>
    </row>
    <row r="261" spans="16:22">
      <c r="P261" s="16"/>
      <c r="Q261" s="16"/>
      <c r="R261" s="16"/>
      <c r="S261" s="16"/>
      <c r="T261" s="16"/>
      <c r="U261" s="16"/>
      <c r="V261" s="16"/>
    </row>
    <row r="262" spans="16:22">
      <c r="P262" s="16"/>
      <c r="Q262" s="16"/>
      <c r="R262" s="16"/>
      <c r="S262" s="16"/>
      <c r="T262" s="16"/>
      <c r="U262" s="16"/>
      <c r="V262" s="16"/>
    </row>
    <row r="263" spans="16:22">
      <c r="P263" s="16"/>
      <c r="Q263" s="16"/>
      <c r="R263" s="16"/>
      <c r="S263" s="16"/>
      <c r="T263" s="16"/>
      <c r="U263" s="16"/>
      <c r="V263" s="16"/>
    </row>
    <row r="264" spans="16:22">
      <c r="P264" s="16"/>
      <c r="Q264" s="16"/>
      <c r="R264" s="16"/>
      <c r="S264" s="16"/>
      <c r="T264" s="16"/>
      <c r="U264" s="16"/>
      <c r="V264" s="16"/>
    </row>
    <row r="265" spans="16:22">
      <c r="P265" s="16"/>
      <c r="Q265" s="16"/>
      <c r="R265" s="16"/>
      <c r="S265" s="16"/>
      <c r="T265" s="16"/>
      <c r="U265" s="16"/>
      <c r="V265" s="16"/>
    </row>
    <row r="266" spans="16:22">
      <c r="P266" s="16"/>
      <c r="Q266" s="16"/>
      <c r="R266" s="16"/>
      <c r="S266" s="16"/>
      <c r="T266" s="16"/>
      <c r="U266" s="16"/>
      <c r="V266" s="16"/>
    </row>
    <row r="267" spans="16:22">
      <c r="P267" s="16"/>
      <c r="Q267" s="16"/>
      <c r="R267" s="16"/>
      <c r="S267" s="16"/>
      <c r="T267" s="16"/>
      <c r="U267" s="16"/>
      <c r="V267" s="16"/>
    </row>
    <row r="268" spans="16:22">
      <c r="P268" s="16"/>
      <c r="Q268" s="16"/>
      <c r="R268" s="16"/>
      <c r="S268" s="16"/>
      <c r="T268" s="16"/>
      <c r="U268" s="16"/>
      <c r="V268" s="16"/>
    </row>
    <row r="269" spans="16:22">
      <c r="P269" s="16"/>
      <c r="Q269" s="16"/>
      <c r="R269" s="16"/>
      <c r="S269" s="16"/>
      <c r="T269" s="16"/>
      <c r="U269" s="16"/>
      <c r="V269" s="16"/>
    </row>
    <row r="270" spans="16:22">
      <c r="P270" s="16"/>
      <c r="Q270" s="16"/>
      <c r="R270" s="16"/>
      <c r="S270" s="16"/>
      <c r="T270" s="16"/>
      <c r="U270" s="16"/>
      <c r="V270" s="16"/>
    </row>
    <row r="271" spans="16:22">
      <c r="P271" s="16"/>
      <c r="Q271" s="16"/>
      <c r="R271" s="16"/>
      <c r="S271" s="16"/>
      <c r="T271" s="16"/>
      <c r="U271" s="16"/>
      <c r="V271" s="16"/>
    </row>
    <row r="272" spans="16:22">
      <c r="P272" s="16"/>
      <c r="Q272" s="16"/>
      <c r="R272" s="16"/>
      <c r="S272" s="16"/>
      <c r="T272" s="16"/>
      <c r="U272" s="16"/>
      <c r="V272" s="16"/>
    </row>
    <row r="273" spans="16:22">
      <c r="P273" s="16"/>
      <c r="Q273" s="16"/>
      <c r="R273" s="16"/>
      <c r="S273" s="16"/>
      <c r="T273" s="16"/>
      <c r="U273" s="16"/>
      <c r="V273" s="16"/>
    </row>
    <row r="274" spans="16:22">
      <c r="P274" s="16"/>
      <c r="Q274" s="16"/>
      <c r="R274" s="16"/>
      <c r="S274" s="16"/>
      <c r="T274" s="16"/>
      <c r="U274" s="16"/>
      <c r="V274" s="16"/>
    </row>
    <row r="275" spans="16:22">
      <c r="P275" s="16"/>
      <c r="Q275" s="16"/>
      <c r="R275" s="16"/>
      <c r="S275" s="16"/>
      <c r="T275" s="16"/>
      <c r="U275" s="16"/>
      <c r="V275" s="16"/>
    </row>
    <row r="276" spans="16:22">
      <c r="P276" s="16"/>
      <c r="Q276" s="16"/>
      <c r="R276" s="16"/>
      <c r="S276" s="16"/>
      <c r="T276" s="16"/>
      <c r="U276" s="16"/>
      <c r="V276" s="16"/>
    </row>
    <row r="277" spans="16:22">
      <c r="P277" s="16"/>
      <c r="Q277" s="16"/>
      <c r="R277" s="16"/>
      <c r="S277" s="16"/>
      <c r="T277" s="16"/>
      <c r="U277" s="16"/>
      <c r="V277" s="16"/>
    </row>
    <row r="278" spans="16:22">
      <c r="P278" s="16"/>
      <c r="Q278" s="16"/>
      <c r="R278" s="16"/>
      <c r="S278" s="16"/>
      <c r="T278" s="16"/>
      <c r="U278" s="16"/>
      <c r="V278" s="16"/>
    </row>
    <row r="279" spans="16:22">
      <c r="P279" s="16"/>
      <c r="Q279" s="16"/>
      <c r="R279" s="16"/>
      <c r="S279" s="16"/>
      <c r="T279" s="16"/>
      <c r="U279" s="16"/>
      <c r="V279" s="16"/>
    </row>
    <row r="280" spans="16:22">
      <c r="P280" s="16"/>
      <c r="Q280" s="16"/>
      <c r="R280" s="16"/>
      <c r="S280" s="16"/>
      <c r="T280" s="16"/>
      <c r="U280" s="16"/>
      <c r="V280" s="16"/>
    </row>
    <row r="281" spans="16:22">
      <c r="P281" s="16"/>
      <c r="Q281" s="16"/>
      <c r="R281" s="16"/>
      <c r="S281" s="16"/>
      <c r="T281" s="16"/>
      <c r="U281" s="16"/>
      <c r="V281" s="16"/>
    </row>
    <row r="282" spans="16:22">
      <c r="P282" s="16"/>
      <c r="Q282" s="16"/>
      <c r="R282" s="16"/>
      <c r="S282" s="16"/>
      <c r="T282" s="16"/>
      <c r="U282" s="16"/>
      <c r="V282" s="16"/>
    </row>
    <row r="283" spans="16:22">
      <c r="P283" s="16"/>
      <c r="Q283" s="16"/>
      <c r="R283" s="16"/>
      <c r="S283" s="16"/>
      <c r="T283" s="16"/>
      <c r="U283" s="16"/>
      <c r="V283" s="16"/>
    </row>
    <row r="284" spans="16:22">
      <c r="P284" s="16"/>
      <c r="Q284" s="16"/>
      <c r="R284" s="16"/>
      <c r="S284" s="16"/>
      <c r="T284" s="16"/>
      <c r="U284" s="16"/>
      <c r="V284" s="16"/>
    </row>
    <row r="285" spans="16:22">
      <c r="P285" s="16"/>
      <c r="Q285" s="16"/>
      <c r="R285" s="16"/>
      <c r="S285" s="16"/>
      <c r="T285" s="16"/>
      <c r="U285" s="16"/>
      <c r="V285" s="16"/>
    </row>
    <row r="286" spans="16:22">
      <c r="P286" s="16"/>
      <c r="Q286" s="16"/>
      <c r="R286" s="16"/>
      <c r="S286" s="16"/>
      <c r="T286" s="16"/>
      <c r="U286" s="16"/>
      <c r="V286" s="16"/>
    </row>
    <row r="287" spans="16:22">
      <c r="P287" s="16"/>
      <c r="Q287" s="16"/>
      <c r="R287" s="16"/>
      <c r="S287" s="16"/>
      <c r="T287" s="16"/>
      <c r="U287" s="16"/>
      <c r="V287" s="16"/>
    </row>
    <row r="288" spans="16:22">
      <c r="P288" s="16"/>
      <c r="Q288" s="16"/>
      <c r="R288" s="16"/>
      <c r="S288" s="16"/>
      <c r="T288" s="16"/>
      <c r="U288" s="16"/>
      <c r="V288" s="16"/>
    </row>
    <row r="289" spans="16:22">
      <c r="P289" s="16"/>
      <c r="Q289" s="16"/>
      <c r="R289" s="16"/>
      <c r="S289" s="16"/>
      <c r="T289" s="16"/>
      <c r="U289" s="16"/>
      <c r="V289" s="16"/>
    </row>
    <row r="290" spans="16:22">
      <c r="P290" s="16"/>
      <c r="Q290" s="16"/>
      <c r="R290" s="16"/>
      <c r="S290" s="16"/>
      <c r="T290" s="16"/>
      <c r="U290" s="16"/>
      <c r="V290" s="16"/>
    </row>
    <row r="291" spans="16:22">
      <c r="P291" s="16"/>
      <c r="Q291" s="16"/>
      <c r="R291" s="16"/>
      <c r="S291" s="16"/>
      <c r="T291" s="16"/>
      <c r="U291" s="16"/>
      <c r="V291" s="16"/>
    </row>
    <row r="292" spans="16:22">
      <c r="P292" s="16"/>
      <c r="Q292" s="16"/>
      <c r="R292" s="16"/>
      <c r="S292" s="16"/>
      <c r="T292" s="16"/>
      <c r="U292" s="16"/>
      <c r="V292" s="16"/>
    </row>
    <row r="293" spans="16:22">
      <c r="P293" s="16"/>
      <c r="Q293" s="16"/>
      <c r="R293" s="16"/>
      <c r="S293" s="16"/>
      <c r="T293" s="16"/>
      <c r="U293" s="16"/>
      <c r="V293" s="16"/>
    </row>
    <row r="294" spans="16:22">
      <c r="P294" s="16"/>
      <c r="Q294" s="16"/>
      <c r="R294" s="16"/>
      <c r="S294" s="16"/>
      <c r="T294" s="16"/>
      <c r="U294" s="16"/>
      <c r="V294" s="16"/>
    </row>
    <row r="295" spans="16:22">
      <c r="P295" s="16"/>
      <c r="Q295" s="16"/>
      <c r="R295" s="16"/>
      <c r="S295" s="16"/>
      <c r="T295" s="16"/>
      <c r="U295" s="16"/>
      <c r="V295" s="16"/>
    </row>
    <row r="296" spans="16:22">
      <c r="P296" s="16"/>
      <c r="Q296" s="16"/>
      <c r="R296" s="16"/>
      <c r="S296" s="16"/>
      <c r="T296" s="16"/>
      <c r="U296" s="16"/>
      <c r="V296" s="16"/>
    </row>
    <row r="297" spans="16:22">
      <c r="P297" s="16"/>
      <c r="Q297" s="16"/>
      <c r="R297" s="16"/>
      <c r="S297" s="16"/>
      <c r="T297" s="16"/>
      <c r="U297" s="16"/>
      <c r="V297" s="16"/>
    </row>
    <row r="298" spans="16:22">
      <c r="P298" s="16"/>
      <c r="Q298" s="16"/>
      <c r="R298" s="16"/>
      <c r="S298" s="16"/>
      <c r="T298" s="16"/>
      <c r="U298" s="16"/>
      <c r="V298" s="16"/>
    </row>
    <row r="299" spans="16:22">
      <c r="P299" s="16"/>
      <c r="Q299" s="16"/>
      <c r="R299" s="16"/>
      <c r="S299" s="16"/>
      <c r="T299" s="16"/>
      <c r="U299" s="16"/>
      <c r="V299" s="16"/>
    </row>
    <row r="300" spans="16:22">
      <c r="P300" s="16"/>
      <c r="Q300" s="16"/>
      <c r="R300" s="16"/>
      <c r="S300" s="16"/>
      <c r="T300" s="16"/>
      <c r="U300" s="16"/>
      <c r="V300" s="16"/>
    </row>
    <row r="301" spans="16:22">
      <c r="P301" s="16"/>
      <c r="Q301" s="16"/>
      <c r="R301" s="16"/>
      <c r="S301" s="16"/>
      <c r="T301" s="16"/>
      <c r="U301" s="16"/>
      <c r="V301" s="16"/>
    </row>
    <row r="302" spans="16:22">
      <c r="P302" s="16"/>
      <c r="Q302" s="16"/>
      <c r="R302" s="16"/>
      <c r="S302" s="16"/>
      <c r="T302" s="16"/>
      <c r="U302" s="16"/>
      <c r="V302" s="16"/>
    </row>
    <row r="303" spans="16:22">
      <c r="P303" s="16"/>
      <c r="Q303" s="16"/>
      <c r="R303" s="16"/>
      <c r="S303" s="16"/>
      <c r="T303" s="16"/>
      <c r="U303" s="16"/>
      <c r="V303" s="16"/>
    </row>
    <row r="304" spans="16:22">
      <c r="P304" s="16"/>
      <c r="Q304" s="16"/>
      <c r="R304" s="16"/>
      <c r="S304" s="16"/>
      <c r="T304" s="16"/>
      <c r="U304" s="16"/>
      <c r="V304" s="16"/>
    </row>
    <row r="305" spans="16:22">
      <c r="P305" s="16"/>
      <c r="Q305" s="16"/>
      <c r="R305" s="16"/>
      <c r="S305" s="16"/>
      <c r="T305" s="16"/>
      <c r="U305" s="16"/>
      <c r="V305" s="16"/>
    </row>
    <row r="306" spans="16:22">
      <c r="P306" s="16"/>
      <c r="Q306" s="16"/>
      <c r="R306" s="16"/>
      <c r="S306" s="16"/>
      <c r="T306" s="16"/>
      <c r="U306" s="16"/>
      <c r="V306" s="16"/>
    </row>
    <row r="307" spans="16:22">
      <c r="P307" s="16"/>
      <c r="Q307" s="16"/>
      <c r="R307" s="16"/>
      <c r="S307" s="16"/>
      <c r="T307" s="16"/>
      <c r="U307" s="16"/>
      <c r="V307" s="16"/>
    </row>
    <row r="308" spans="16:22">
      <c r="P308" s="16"/>
      <c r="Q308" s="16"/>
      <c r="R308" s="16"/>
      <c r="S308" s="16"/>
      <c r="T308" s="16"/>
      <c r="U308" s="16"/>
      <c r="V308" s="16"/>
    </row>
    <row r="309" spans="16:22">
      <c r="P309" s="16"/>
      <c r="Q309" s="16"/>
      <c r="R309" s="16"/>
      <c r="S309" s="16"/>
      <c r="T309" s="16"/>
      <c r="U309" s="16"/>
      <c r="V309" s="16"/>
    </row>
    <row r="310" spans="16:22">
      <c r="P310" s="16"/>
      <c r="Q310" s="16"/>
      <c r="R310" s="16"/>
      <c r="S310" s="16"/>
      <c r="T310" s="16"/>
      <c r="U310" s="16"/>
      <c r="V310" s="16"/>
    </row>
    <row r="311" spans="16:22">
      <c r="P311" s="16"/>
      <c r="Q311" s="16"/>
      <c r="R311" s="16"/>
      <c r="S311" s="16"/>
      <c r="T311" s="16"/>
      <c r="U311" s="16"/>
      <c r="V311" s="16"/>
    </row>
    <row r="312" spans="16:22">
      <c r="P312" s="16"/>
      <c r="Q312" s="16"/>
      <c r="R312" s="16"/>
      <c r="S312" s="16"/>
      <c r="T312" s="16"/>
      <c r="U312" s="16"/>
      <c r="V312" s="16"/>
    </row>
    <row r="313" spans="16:22">
      <c r="P313" s="16"/>
      <c r="Q313" s="16"/>
      <c r="R313" s="16"/>
      <c r="S313" s="16"/>
      <c r="T313" s="16"/>
      <c r="U313" s="16"/>
      <c r="V313" s="16"/>
    </row>
    <row r="314" spans="16:22">
      <c r="P314" s="16"/>
      <c r="Q314" s="16"/>
      <c r="R314" s="16"/>
      <c r="S314" s="16"/>
      <c r="T314" s="16"/>
      <c r="U314" s="16"/>
      <c r="V314" s="16"/>
    </row>
    <row r="315" spans="16:22">
      <c r="P315" s="16"/>
      <c r="Q315" s="16"/>
      <c r="R315" s="16"/>
      <c r="S315" s="16"/>
      <c r="T315" s="16"/>
      <c r="U315" s="16"/>
      <c r="V315" s="16"/>
    </row>
    <row r="316" spans="16:22">
      <c r="P316" s="16"/>
      <c r="Q316" s="16"/>
      <c r="R316" s="16"/>
      <c r="S316" s="16"/>
      <c r="T316" s="16"/>
      <c r="U316" s="16"/>
      <c r="V316" s="16"/>
    </row>
    <row r="317" spans="16:22">
      <c r="P317" s="16"/>
      <c r="Q317" s="16"/>
      <c r="R317" s="16"/>
      <c r="S317" s="16"/>
      <c r="T317" s="16"/>
      <c r="U317" s="16"/>
      <c r="V317" s="16"/>
    </row>
    <row r="318" spans="16:22">
      <c r="P318" s="16"/>
      <c r="Q318" s="16"/>
      <c r="R318" s="16"/>
      <c r="S318" s="16"/>
      <c r="T318" s="16"/>
      <c r="U318" s="16"/>
      <c r="V318" s="16"/>
    </row>
    <row r="319" spans="16:22">
      <c r="P319" s="16"/>
      <c r="Q319" s="16"/>
      <c r="R319" s="16"/>
      <c r="S319" s="16"/>
      <c r="T319" s="16"/>
      <c r="U319" s="16"/>
      <c r="V319" s="16"/>
    </row>
    <row r="320" spans="16:22">
      <c r="P320" s="16"/>
      <c r="Q320" s="16"/>
      <c r="R320" s="16"/>
      <c r="S320" s="16"/>
      <c r="T320" s="16"/>
      <c r="U320" s="16"/>
      <c r="V320" s="16"/>
    </row>
    <row r="321" spans="16:22">
      <c r="P321" s="16"/>
      <c r="Q321" s="16"/>
      <c r="R321" s="16"/>
      <c r="S321" s="16"/>
      <c r="T321" s="16"/>
      <c r="U321" s="16"/>
      <c r="V321" s="16"/>
    </row>
    <row r="322" spans="16:22">
      <c r="P322" s="16"/>
      <c r="Q322" s="16"/>
      <c r="R322" s="16"/>
      <c r="S322" s="16"/>
      <c r="T322" s="16"/>
      <c r="U322" s="16"/>
      <c r="V322" s="16"/>
    </row>
    <row r="323" spans="16:22">
      <c r="P323" s="16"/>
      <c r="Q323" s="16"/>
      <c r="R323" s="16"/>
      <c r="S323" s="16"/>
      <c r="T323" s="16"/>
      <c r="U323" s="16"/>
      <c r="V323" s="16"/>
    </row>
    <row r="324" spans="16:22">
      <c r="P324" s="16"/>
      <c r="Q324" s="16"/>
      <c r="R324" s="16"/>
      <c r="S324" s="16"/>
      <c r="T324" s="16"/>
      <c r="U324" s="16"/>
      <c r="V324" s="16"/>
    </row>
    <row r="325" spans="16:22">
      <c r="P325" s="16"/>
      <c r="Q325" s="16"/>
      <c r="R325" s="16"/>
      <c r="S325" s="16"/>
      <c r="T325" s="16"/>
      <c r="U325" s="16"/>
      <c r="V325" s="16"/>
    </row>
    <row r="326" spans="16:22">
      <c r="P326" s="16"/>
      <c r="Q326" s="16"/>
      <c r="R326" s="16"/>
      <c r="S326" s="16"/>
      <c r="T326" s="16"/>
      <c r="U326" s="16"/>
      <c r="V326" s="16"/>
    </row>
    <row r="327" spans="16:22">
      <c r="P327" s="16"/>
      <c r="Q327" s="16"/>
      <c r="R327" s="16"/>
      <c r="S327" s="16"/>
      <c r="T327" s="16"/>
      <c r="U327" s="16"/>
      <c r="V327" s="16"/>
    </row>
    <row r="328" spans="16:22">
      <c r="P328" s="16"/>
      <c r="Q328" s="16"/>
      <c r="R328" s="16"/>
      <c r="S328" s="16"/>
      <c r="T328" s="16"/>
      <c r="U328" s="16"/>
      <c r="V328" s="16"/>
    </row>
    <row r="329" spans="16:22">
      <c r="P329" s="16"/>
      <c r="Q329" s="16"/>
      <c r="R329" s="16"/>
      <c r="S329" s="16"/>
      <c r="T329" s="16"/>
      <c r="U329" s="16"/>
      <c r="V329" s="16"/>
    </row>
    <row r="330" spans="16:22">
      <c r="P330" s="16"/>
      <c r="Q330" s="16"/>
      <c r="R330" s="16"/>
      <c r="S330" s="16"/>
      <c r="T330" s="16"/>
      <c r="U330" s="16"/>
      <c r="V330" s="16"/>
    </row>
    <row r="331" spans="16:22">
      <c r="P331" s="16"/>
      <c r="Q331" s="16"/>
      <c r="R331" s="16"/>
      <c r="S331" s="16"/>
      <c r="T331" s="16"/>
      <c r="U331" s="16"/>
      <c r="V331" s="16"/>
    </row>
    <row r="332" spans="16:22">
      <c r="P332" s="16"/>
      <c r="Q332" s="16"/>
      <c r="R332" s="16"/>
      <c r="S332" s="16"/>
      <c r="T332" s="16"/>
      <c r="U332" s="16"/>
      <c r="V332" s="16"/>
    </row>
    <row r="333" spans="16:22">
      <c r="P333" s="16"/>
      <c r="Q333" s="16"/>
      <c r="R333" s="16"/>
      <c r="S333" s="16"/>
      <c r="T333" s="16"/>
      <c r="U333" s="16"/>
      <c r="V333" s="16"/>
    </row>
    <row r="334" spans="16:22">
      <c r="P334" s="16"/>
      <c r="Q334" s="16"/>
      <c r="R334" s="16"/>
      <c r="S334" s="16"/>
      <c r="T334" s="16"/>
      <c r="U334" s="16"/>
      <c r="V334" s="16"/>
    </row>
    <row r="335" spans="16:22">
      <c r="P335" s="16"/>
      <c r="Q335" s="16"/>
      <c r="R335" s="16"/>
      <c r="S335" s="16"/>
      <c r="T335" s="16"/>
      <c r="U335" s="16"/>
      <c r="V335" s="16"/>
    </row>
    <row r="336" spans="16:22">
      <c r="P336" s="16"/>
      <c r="Q336" s="16"/>
      <c r="R336" s="16"/>
      <c r="S336" s="16"/>
      <c r="T336" s="16"/>
      <c r="U336" s="16"/>
      <c r="V336" s="16"/>
    </row>
    <row r="337" spans="16:22">
      <c r="P337" s="16"/>
      <c r="Q337" s="16"/>
      <c r="R337" s="16"/>
      <c r="S337" s="16"/>
      <c r="T337" s="16"/>
      <c r="U337" s="16"/>
      <c r="V337" s="16"/>
    </row>
    <row r="338" spans="16:22">
      <c r="P338" s="16"/>
      <c r="Q338" s="16"/>
      <c r="R338" s="16"/>
      <c r="S338" s="16"/>
      <c r="T338" s="16"/>
      <c r="U338" s="16"/>
      <c r="V338" s="16"/>
    </row>
    <row r="339" spans="16:22">
      <c r="P339" s="16"/>
      <c r="Q339" s="16"/>
      <c r="R339" s="16"/>
      <c r="S339" s="16"/>
      <c r="T339" s="16"/>
      <c r="U339" s="16"/>
      <c r="V339" s="16"/>
    </row>
    <row r="340" spans="16:22">
      <c r="P340" s="16"/>
      <c r="Q340" s="16"/>
      <c r="R340" s="16"/>
      <c r="S340" s="16"/>
      <c r="T340" s="16"/>
      <c r="U340" s="16"/>
      <c r="V340" s="16"/>
    </row>
    <row r="341" spans="16:22">
      <c r="P341" s="16"/>
      <c r="Q341" s="16"/>
      <c r="R341" s="16"/>
      <c r="S341" s="16"/>
      <c r="T341" s="16"/>
      <c r="U341" s="16"/>
      <c r="V341" s="16"/>
    </row>
    <row r="342" spans="16:22">
      <c r="P342" s="16"/>
      <c r="Q342" s="16"/>
      <c r="R342" s="16"/>
      <c r="S342" s="16"/>
      <c r="T342" s="16"/>
      <c r="U342" s="16"/>
      <c r="V342" s="16"/>
    </row>
    <row r="343" spans="16:22">
      <c r="P343" s="16"/>
      <c r="Q343" s="16"/>
      <c r="R343" s="16"/>
      <c r="S343" s="16"/>
      <c r="T343" s="16"/>
      <c r="U343" s="16"/>
      <c r="V343" s="16"/>
    </row>
    <row r="344" spans="16:22">
      <c r="P344" s="16"/>
      <c r="Q344" s="16"/>
      <c r="R344" s="16"/>
      <c r="S344" s="16"/>
      <c r="T344" s="16"/>
      <c r="U344" s="16"/>
      <c r="V344" s="16"/>
    </row>
    <row r="345" spans="16:22">
      <c r="P345" s="16"/>
      <c r="Q345" s="16"/>
      <c r="R345" s="16"/>
      <c r="S345" s="16"/>
      <c r="T345" s="16"/>
      <c r="U345" s="16"/>
      <c r="V345" s="16"/>
    </row>
    <row r="346" spans="16:22">
      <c r="P346" s="16"/>
      <c r="Q346" s="16"/>
      <c r="R346" s="16"/>
      <c r="S346" s="16"/>
      <c r="T346" s="16"/>
      <c r="U346" s="16"/>
      <c r="V346" s="16"/>
    </row>
    <row r="347" spans="16:22">
      <c r="P347" s="16"/>
      <c r="Q347" s="16"/>
      <c r="R347" s="16"/>
      <c r="S347" s="16"/>
      <c r="T347" s="16"/>
      <c r="U347" s="16"/>
      <c r="V347" s="16"/>
    </row>
    <row r="348" spans="16:22">
      <c r="P348" s="16"/>
      <c r="Q348" s="16"/>
      <c r="R348" s="16"/>
      <c r="S348" s="16"/>
      <c r="T348" s="16"/>
      <c r="U348" s="16"/>
      <c r="V348" s="16"/>
    </row>
    <row r="349" spans="16:22">
      <c r="P349" s="16"/>
      <c r="Q349" s="16"/>
      <c r="R349" s="16"/>
      <c r="S349" s="16"/>
      <c r="T349" s="16"/>
      <c r="U349" s="16"/>
      <c r="V349" s="16"/>
    </row>
    <row r="350" spans="16:22">
      <c r="P350" s="16"/>
      <c r="Q350" s="16"/>
      <c r="R350" s="16"/>
      <c r="S350" s="16"/>
      <c r="T350" s="16"/>
      <c r="U350" s="16"/>
      <c r="V350" s="16"/>
    </row>
    <row r="351" spans="16:22">
      <c r="P351" s="16"/>
      <c r="Q351" s="16"/>
      <c r="R351" s="16"/>
      <c r="S351" s="16"/>
      <c r="T351" s="16"/>
      <c r="U351" s="16"/>
      <c r="V351" s="16"/>
    </row>
    <row r="352" spans="16:22">
      <c r="P352" s="16"/>
      <c r="Q352" s="16"/>
      <c r="R352" s="16"/>
      <c r="S352" s="16"/>
      <c r="T352" s="16"/>
      <c r="U352" s="16"/>
      <c r="V352" s="16"/>
    </row>
    <row r="353" spans="16:22">
      <c r="P353" s="16"/>
      <c r="Q353" s="16"/>
      <c r="R353" s="16"/>
      <c r="S353" s="16"/>
      <c r="T353" s="16"/>
      <c r="U353" s="16"/>
      <c r="V353" s="16"/>
    </row>
    <row r="354" spans="16:22">
      <c r="P354" s="16"/>
      <c r="Q354" s="16"/>
      <c r="R354" s="16"/>
      <c r="S354" s="16"/>
      <c r="T354" s="16"/>
      <c r="U354" s="16"/>
      <c r="V354" s="16"/>
    </row>
    <row r="355" spans="16:22">
      <c r="P355" s="16"/>
      <c r="Q355" s="16"/>
      <c r="R355" s="16"/>
      <c r="S355" s="16"/>
      <c r="T355" s="16"/>
      <c r="U355" s="16"/>
      <c r="V355" s="16"/>
    </row>
    <row r="356" spans="16:22">
      <c r="P356" s="16"/>
      <c r="Q356" s="16"/>
      <c r="R356" s="16"/>
      <c r="S356" s="16"/>
      <c r="T356" s="16"/>
      <c r="U356" s="16"/>
      <c r="V356" s="16"/>
    </row>
    <row r="357" spans="16:22">
      <c r="P357" s="16"/>
      <c r="Q357" s="16"/>
      <c r="R357" s="16"/>
      <c r="S357" s="16"/>
      <c r="T357" s="16"/>
      <c r="U357" s="16"/>
      <c r="V357" s="16"/>
    </row>
    <row r="358" spans="16:22">
      <c r="P358" s="16"/>
      <c r="Q358" s="16"/>
      <c r="R358" s="16"/>
      <c r="S358" s="16"/>
      <c r="T358" s="16"/>
      <c r="U358" s="16"/>
      <c r="V358" s="16"/>
    </row>
    <row r="359" spans="16:22">
      <c r="P359" s="16"/>
      <c r="Q359" s="16"/>
      <c r="R359" s="16"/>
      <c r="S359" s="16"/>
      <c r="T359" s="16"/>
      <c r="U359" s="16"/>
      <c r="V359" s="16"/>
    </row>
    <row r="360" spans="16:22">
      <c r="P360" s="16"/>
      <c r="Q360" s="16"/>
      <c r="R360" s="16"/>
      <c r="S360" s="16"/>
      <c r="T360" s="16"/>
      <c r="U360" s="16"/>
      <c r="V360" s="16"/>
    </row>
    <row r="361" spans="16:22">
      <c r="P361" s="16"/>
      <c r="Q361" s="16"/>
      <c r="R361" s="16"/>
      <c r="S361" s="16"/>
      <c r="T361" s="16"/>
      <c r="U361" s="16"/>
      <c r="V361" s="16"/>
    </row>
    <row r="362" spans="16:22">
      <c r="P362" s="16"/>
      <c r="Q362" s="16"/>
      <c r="R362" s="16"/>
      <c r="S362" s="16"/>
      <c r="T362" s="16"/>
      <c r="U362" s="16"/>
      <c r="V362" s="16"/>
    </row>
    <row r="363" spans="16:22">
      <c r="P363" s="16"/>
      <c r="Q363" s="16"/>
      <c r="R363" s="16"/>
      <c r="S363" s="16"/>
      <c r="T363" s="16"/>
      <c r="U363" s="16"/>
      <c r="V363" s="16"/>
    </row>
    <row r="364" spans="16:22">
      <c r="P364" s="16"/>
      <c r="Q364" s="16"/>
      <c r="R364" s="16"/>
      <c r="S364" s="16"/>
      <c r="T364" s="16"/>
      <c r="U364" s="16"/>
      <c r="V364" s="16"/>
    </row>
    <row r="365" spans="16:22">
      <c r="P365" s="16"/>
      <c r="Q365" s="16"/>
      <c r="R365" s="16"/>
      <c r="S365" s="16"/>
      <c r="T365" s="16"/>
      <c r="U365" s="16"/>
      <c r="V365" s="16"/>
    </row>
    <row r="366" spans="16:22">
      <c r="P366" s="16"/>
      <c r="Q366" s="16"/>
      <c r="R366" s="16"/>
      <c r="S366" s="16"/>
      <c r="T366" s="16"/>
      <c r="U366" s="16"/>
      <c r="V366" s="16"/>
    </row>
    <row r="367" spans="16:22">
      <c r="P367" s="16"/>
      <c r="Q367" s="16"/>
      <c r="R367" s="16"/>
      <c r="S367" s="16"/>
      <c r="T367" s="16"/>
      <c r="U367" s="16"/>
      <c r="V367" s="16"/>
    </row>
    <row r="368" spans="16:22">
      <c r="P368" s="16"/>
      <c r="Q368" s="16"/>
      <c r="R368" s="16"/>
      <c r="S368" s="16"/>
      <c r="T368" s="16"/>
      <c r="U368" s="16"/>
      <c r="V368" s="16"/>
    </row>
    <row r="369" spans="16:22">
      <c r="P369" s="16"/>
      <c r="Q369" s="16"/>
      <c r="R369" s="16"/>
      <c r="S369" s="16"/>
      <c r="T369" s="16"/>
      <c r="U369" s="16"/>
      <c r="V369" s="16"/>
    </row>
    <row r="370" spans="16:22">
      <c r="P370" s="16"/>
      <c r="Q370" s="16"/>
      <c r="R370" s="16"/>
      <c r="S370" s="16"/>
      <c r="T370" s="16"/>
      <c r="U370" s="16"/>
      <c r="V370" s="16"/>
    </row>
    <row r="371" spans="16:22">
      <c r="P371" s="16"/>
      <c r="Q371" s="16"/>
      <c r="R371" s="16"/>
      <c r="S371" s="16"/>
      <c r="T371" s="16"/>
      <c r="U371" s="16"/>
      <c r="V371" s="16"/>
    </row>
    <row r="372" spans="16:22">
      <c r="P372" s="16"/>
      <c r="Q372" s="16"/>
      <c r="R372" s="16"/>
      <c r="S372" s="16"/>
      <c r="T372" s="16"/>
      <c r="U372" s="16"/>
      <c r="V372" s="16"/>
    </row>
    <row r="373" spans="16:22">
      <c r="P373" s="16"/>
      <c r="Q373" s="16"/>
      <c r="R373" s="16"/>
      <c r="S373" s="16"/>
      <c r="T373" s="16"/>
      <c r="U373" s="16"/>
      <c r="V373" s="16"/>
    </row>
    <row r="374" spans="16:22">
      <c r="P374" s="16"/>
      <c r="Q374" s="16"/>
      <c r="R374" s="16"/>
      <c r="S374" s="16"/>
      <c r="T374" s="16"/>
      <c r="U374" s="16"/>
      <c r="V374" s="16"/>
    </row>
    <row r="375" spans="16:22">
      <c r="P375" s="16"/>
      <c r="Q375" s="16"/>
      <c r="R375" s="16"/>
      <c r="S375" s="16"/>
      <c r="T375" s="16"/>
      <c r="U375" s="16"/>
      <c r="V375" s="16"/>
    </row>
    <row r="376" spans="16:22">
      <c r="P376" s="16"/>
      <c r="Q376" s="16"/>
      <c r="R376" s="16"/>
      <c r="S376" s="16"/>
      <c r="T376" s="16"/>
      <c r="U376" s="16"/>
      <c r="V376" s="16"/>
    </row>
    <row r="377" spans="16:22">
      <c r="P377" s="16"/>
      <c r="Q377" s="16"/>
      <c r="R377" s="16"/>
      <c r="S377" s="16"/>
      <c r="T377" s="16"/>
      <c r="U377" s="16"/>
      <c r="V377" s="16"/>
    </row>
    <row r="378" spans="16:22">
      <c r="P378" s="16"/>
      <c r="Q378" s="16"/>
      <c r="R378" s="16"/>
      <c r="S378" s="16"/>
      <c r="T378" s="16"/>
      <c r="U378" s="16"/>
      <c r="V378" s="16"/>
    </row>
    <row r="379" spans="16:22">
      <c r="P379" s="16"/>
      <c r="Q379" s="16"/>
      <c r="R379" s="16"/>
      <c r="S379" s="16"/>
      <c r="T379" s="16"/>
      <c r="U379" s="16"/>
      <c r="V379" s="16"/>
    </row>
    <row r="380" spans="16:22">
      <c r="P380" s="16"/>
      <c r="Q380" s="16"/>
      <c r="R380" s="16"/>
      <c r="S380" s="16"/>
      <c r="T380" s="16"/>
      <c r="U380" s="16"/>
      <c r="V380" s="16"/>
    </row>
    <row r="381" spans="16:22">
      <c r="P381" s="16"/>
      <c r="Q381" s="16"/>
      <c r="R381" s="16"/>
      <c r="S381" s="16"/>
      <c r="T381" s="16"/>
      <c r="U381" s="16"/>
      <c r="V381" s="16"/>
    </row>
    <row r="382" spans="16:22">
      <c r="P382" s="16"/>
      <c r="Q382" s="16"/>
      <c r="R382" s="16"/>
      <c r="S382" s="16"/>
      <c r="T382" s="16"/>
      <c r="U382" s="16"/>
      <c r="V382" s="16"/>
    </row>
    <row r="383" spans="16:22">
      <c r="P383" s="16"/>
      <c r="Q383" s="16"/>
      <c r="R383" s="16"/>
      <c r="S383" s="16"/>
      <c r="T383" s="16"/>
      <c r="U383" s="16"/>
      <c r="V383" s="16"/>
    </row>
    <row r="384" spans="16:22">
      <c r="P384" s="16"/>
      <c r="Q384" s="16"/>
      <c r="R384" s="16"/>
      <c r="S384" s="16"/>
      <c r="T384" s="16"/>
      <c r="U384" s="16"/>
      <c r="V384" s="16"/>
    </row>
    <row r="385" spans="16:22">
      <c r="P385" s="16"/>
      <c r="Q385" s="16"/>
      <c r="R385" s="16"/>
      <c r="S385" s="16"/>
      <c r="T385" s="16"/>
      <c r="U385" s="16"/>
      <c r="V385" s="16"/>
    </row>
    <row r="386" spans="16:22">
      <c r="P386" s="16"/>
      <c r="Q386" s="16"/>
      <c r="R386" s="16"/>
      <c r="S386" s="16"/>
      <c r="T386" s="16"/>
      <c r="U386" s="16"/>
      <c r="V386" s="16"/>
    </row>
    <row r="387" spans="16:22">
      <c r="P387" s="16"/>
      <c r="Q387" s="16"/>
      <c r="R387" s="16"/>
      <c r="S387" s="16"/>
      <c r="T387" s="16"/>
      <c r="U387" s="16"/>
      <c r="V387" s="16"/>
    </row>
    <row r="388" spans="16:22">
      <c r="P388" s="16"/>
      <c r="Q388" s="16"/>
      <c r="R388" s="16"/>
      <c r="S388" s="16"/>
      <c r="T388" s="16"/>
      <c r="U388" s="16"/>
      <c r="V388" s="16"/>
    </row>
    <row r="389" spans="16:22">
      <c r="P389" s="16"/>
      <c r="Q389" s="16"/>
      <c r="R389" s="16"/>
      <c r="S389" s="16"/>
      <c r="T389" s="16"/>
      <c r="U389" s="16"/>
      <c r="V389" s="16"/>
    </row>
    <row r="390" spans="16:22">
      <c r="P390" s="16"/>
      <c r="Q390" s="16"/>
      <c r="R390" s="16"/>
      <c r="S390" s="16"/>
      <c r="T390" s="16"/>
      <c r="U390" s="16"/>
      <c r="V390" s="16"/>
    </row>
    <row r="391" spans="16:22">
      <c r="P391" s="16"/>
      <c r="Q391" s="16"/>
      <c r="R391" s="16"/>
      <c r="S391" s="16"/>
      <c r="T391" s="16"/>
      <c r="U391" s="16"/>
      <c r="V391" s="16"/>
    </row>
    <row r="392" spans="16:22">
      <c r="P392" s="16"/>
      <c r="Q392" s="16"/>
      <c r="R392" s="16"/>
      <c r="S392" s="16"/>
      <c r="T392" s="16"/>
      <c r="U392" s="16"/>
      <c r="V392" s="16"/>
    </row>
    <row r="393" spans="16:22">
      <c r="P393" s="16"/>
      <c r="Q393" s="16"/>
      <c r="R393" s="16"/>
      <c r="S393" s="16"/>
      <c r="T393" s="16"/>
      <c r="U393" s="16"/>
      <c r="V393" s="16"/>
    </row>
    <row r="394" spans="16:22">
      <c r="P394" s="16"/>
      <c r="Q394" s="16"/>
      <c r="R394" s="16"/>
      <c r="S394" s="16"/>
      <c r="T394" s="16"/>
      <c r="U394" s="16"/>
      <c r="V394" s="16"/>
    </row>
    <row r="395" spans="16:22">
      <c r="P395" s="16"/>
      <c r="Q395" s="16"/>
      <c r="R395" s="16"/>
      <c r="S395" s="16"/>
      <c r="T395" s="16"/>
      <c r="U395" s="16"/>
      <c r="V395" s="16"/>
    </row>
    <row r="396" spans="16:22">
      <c r="P396" s="16"/>
      <c r="Q396" s="16"/>
      <c r="R396" s="16"/>
      <c r="S396" s="16"/>
      <c r="T396" s="16"/>
      <c r="U396" s="16"/>
      <c r="V396" s="16"/>
    </row>
    <row r="397" spans="16:22">
      <c r="P397" s="16"/>
      <c r="Q397" s="16"/>
      <c r="R397" s="16"/>
      <c r="S397" s="16"/>
      <c r="T397" s="16"/>
      <c r="U397" s="16"/>
      <c r="V397" s="16"/>
    </row>
    <row r="398" spans="16:22">
      <c r="P398" s="16"/>
      <c r="Q398" s="16"/>
      <c r="R398" s="16"/>
      <c r="S398" s="16"/>
      <c r="T398" s="16"/>
      <c r="U398" s="16"/>
      <c r="V398" s="16"/>
    </row>
    <row r="399" spans="16:22">
      <c r="P399" s="16"/>
      <c r="Q399" s="16"/>
      <c r="R399" s="16"/>
      <c r="S399" s="16"/>
      <c r="T399" s="16"/>
      <c r="U399" s="16"/>
      <c r="V399" s="16"/>
    </row>
    <row r="400" spans="16:22">
      <c r="P400" s="16"/>
      <c r="Q400" s="16"/>
      <c r="R400" s="16"/>
      <c r="S400" s="16"/>
      <c r="T400" s="16"/>
      <c r="U400" s="16"/>
      <c r="V400" s="16"/>
    </row>
    <row r="401" spans="16:22">
      <c r="P401" s="16"/>
      <c r="Q401" s="16"/>
      <c r="R401" s="16"/>
      <c r="S401" s="16"/>
      <c r="T401" s="16"/>
      <c r="U401" s="16"/>
      <c r="V401" s="16"/>
    </row>
    <row r="402" spans="16:22">
      <c r="P402" s="16"/>
      <c r="Q402" s="16"/>
      <c r="R402" s="16"/>
      <c r="S402" s="16"/>
      <c r="T402" s="16"/>
      <c r="U402" s="16"/>
      <c r="V402" s="16"/>
    </row>
    <row r="403" spans="16:22">
      <c r="P403" s="16"/>
      <c r="Q403" s="16"/>
      <c r="R403" s="16"/>
      <c r="S403" s="16"/>
      <c r="T403" s="16"/>
      <c r="U403" s="16"/>
      <c r="V403" s="16"/>
    </row>
    <row r="404" spans="16:22">
      <c r="P404" s="16"/>
      <c r="Q404" s="16"/>
      <c r="R404" s="16"/>
      <c r="S404" s="16"/>
      <c r="T404" s="16"/>
      <c r="U404" s="16"/>
      <c r="V404" s="16"/>
    </row>
    <row r="405" spans="16:22">
      <c r="P405" s="16"/>
      <c r="Q405" s="16"/>
      <c r="R405" s="16"/>
      <c r="S405" s="16"/>
      <c r="T405" s="16"/>
      <c r="U405" s="16"/>
      <c r="V405" s="16"/>
    </row>
    <row r="406" spans="16:22">
      <c r="P406" s="16"/>
      <c r="Q406" s="16"/>
      <c r="R406" s="16"/>
      <c r="S406" s="16"/>
      <c r="T406" s="16"/>
      <c r="U406" s="16"/>
      <c r="V406" s="16"/>
    </row>
    <row r="407" spans="16:22">
      <c r="P407" s="16"/>
      <c r="Q407" s="16"/>
      <c r="R407" s="16"/>
      <c r="S407" s="16"/>
      <c r="T407" s="16"/>
      <c r="U407" s="16"/>
      <c r="V407" s="16"/>
    </row>
    <row r="408" spans="16:22">
      <c r="P408" s="16"/>
      <c r="Q408" s="16"/>
      <c r="R408" s="16"/>
      <c r="S408" s="16"/>
      <c r="T408" s="16"/>
      <c r="U408" s="16"/>
      <c r="V408" s="16"/>
    </row>
    <row r="409" spans="16:22">
      <c r="P409" s="16"/>
      <c r="Q409" s="16"/>
      <c r="R409" s="16"/>
      <c r="S409" s="16"/>
      <c r="T409" s="16"/>
      <c r="U409" s="16"/>
      <c r="V409" s="16"/>
    </row>
    <row r="410" spans="16:22">
      <c r="P410" s="16"/>
      <c r="Q410" s="16"/>
      <c r="R410" s="16"/>
      <c r="S410" s="16"/>
      <c r="T410" s="16"/>
      <c r="U410" s="16"/>
      <c r="V410" s="16"/>
    </row>
    <row r="411" spans="16:22">
      <c r="P411" s="16"/>
      <c r="Q411" s="16"/>
      <c r="R411" s="16"/>
      <c r="S411" s="16"/>
      <c r="T411" s="16"/>
      <c r="U411" s="16"/>
      <c r="V411" s="16"/>
    </row>
    <row r="412" spans="16:22">
      <c r="P412" s="16"/>
      <c r="Q412" s="16"/>
      <c r="R412" s="16"/>
      <c r="S412" s="16"/>
      <c r="T412" s="16"/>
      <c r="U412" s="16"/>
      <c r="V412" s="16"/>
    </row>
    <row r="413" spans="16:22">
      <c r="P413" s="16"/>
      <c r="Q413" s="16"/>
      <c r="R413" s="16"/>
      <c r="S413" s="16"/>
      <c r="T413" s="16"/>
      <c r="U413" s="16"/>
      <c r="V413" s="16"/>
    </row>
    <row r="414" spans="16:22">
      <c r="P414" s="16"/>
      <c r="Q414" s="16"/>
      <c r="R414" s="16"/>
      <c r="S414" s="16"/>
      <c r="T414" s="16"/>
      <c r="U414" s="16"/>
      <c r="V414" s="16"/>
    </row>
    <row r="415" spans="16:22">
      <c r="P415" s="16"/>
      <c r="Q415" s="16"/>
      <c r="R415" s="16"/>
      <c r="S415" s="16"/>
      <c r="T415" s="16"/>
      <c r="U415" s="16"/>
      <c r="V415" s="16"/>
    </row>
    <row r="416" spans="16:22">
      <c r="P416" s="16"/>
      <c r="Q416" s="16"/>
      <c r="R416" s="16"/>
      <c r="S416" s="16"/>
      <c r="T416" s="16"/>
      <c r="U416" s="16"/>
      <c r="V416" s="16"/>
    </row>
    <row r="417" spans="16:22">
      <c r="P417" s="16"/>
      <c r="Q417" s="16"/>
      <c r="R417" s="16"/>
      <c r="S417" s="16"/>
      <c r="T417" s="16"/>
      <c r="U417" s="16"/>
      <c r="V417" s="16"/>
    </row>
    <row r="418" spans="16:22">
      <c r="P418" s="16"/>
      <c r="Q418" s="16"/>
      <c r="R418" s="16"/>
      <c r="S418" s="16"/>
      <c r="T418" s="16"/>
      <c r="U418" s="16"/>
      <c r="V418" s="16"/>
    </row>
    <row r="419" spans="16:22">
      <c r="P419" s="16"/>
      <c r="Q419" s="16"/>
      <c r="R419" s="16"/>
      <c r="S419" s="16"/>
      <c r="T419" s="16"/>
      <c r="U419" s="16"/>
      <c r="V419" s="16"/>
    </row>
    <row r="420" spans="16:22">
      <c r="P420" s="16"/>
      <c r="Q420" s="16"/>
      <c r="R420" s="16"/>
      <c r="S420" s="16"/>
      <c r="T420" s="16"/>
      <c r="U420" s="16"/>
      <c r="V420" s="16"/>
    </row>
    <row r="421" spans="16:22">
      <c r="P421" s="16"/>
      <c r="Q421" s="16"/>
      <c r="R421" s="16"/>
      <c r="S421" s="16"/>
      <c r="T421" s="16"/>
      <c r="U421" s="16"/>
      <c r="V421" s="16"/>
    </row>
    <row r="422" spans="16:22">
      <c r="P422" s="16"/>
      <c r="Q422" s="16"/>
      <c r="R422" s="16"/>
      <c r="S422" s="16"/>
      <c r="T422" s="16"/>
      <c r="U422" s="16"/>
      <c r="V422" s="16"/>
    </row>
    <row r="423" spans="16:22">
      <c r="P423" s="16"/>
      <c r="Q423" s="16"/>
      <c r="R423" s="16"/>
      <c r="S423" s="16"/>
      <c r="T423" s="16"/>
      <c r="U423" s="16"/>
      <c r="V423" s="16"/>
    </row>
    <row r="424" spans="16:22">
      <c r="P424" s="16"/>
      <c r="Q424" s="16"/>
      <c r="R424" s="16"/>
      <c r="S424" s="16"/>
      <c r="T424" s="16"/>
      <c r="U424" s="16"/>
      <c r="V424" s="16"/>
    </row>
    <row r="425" spans="16:22">
      <c r="P425" s="16"/>
      <c r="Q425" s="16"/>
      <c r="R425" s="16"/>
      <c r="S425" s="16"/>
      <c r="T425" s="16"/>
      <c r="U425" s="16"/>
      <c r="V425" s="16"/>
    </row>
    <row r="426" spans="16:22">
      <c r="P426" s="16"/>
      <c r="Q426" s="16"/>
      <c r="R426" s="16"/>
      <c r="S426" s="16"/>
      <c r="T426" s="16"/>
      <c r="U426" s="16"/>
      <c r="V426" s="16"/>
    </row>
    <row r="427" spans="16:22">
      <c r="P427" s="16"/>
      <c r="Q427" s="16"/>
      <c r="R427" s="16"/>
      <c r="S427" s="16"/>
      <c r="T427" s="16"/>
      <c r="U427" s="16"/>
      <c r="V427" s="16"/>
    </row>
    <row r="428" spans="16:22">
      <c r="P428" s="16"/>
      <c r="Q428" s="16"/>
      <c r="R428" s="16"/>
      <c r="S428" s="16"/>
      <c r="T428" s="16"/>
      <c r="U428" s="16"/>
      <c r="V428" s="16"/>
    </row>
    <row r="429" spans="16:22">
      <c r="P429" s="16"/>
      <c r="Q429" s="16"/>
      <c r="R429" s="16"/>
      <c r="S429" s="16"/>
      <c r="T429" s="16"/>
      <c r="U429" s="16"/>
      <c r="V429" s="16"/>
    </row>
    <row r="430" spans="16:22">
      <c r="P430" s="16"/>
      <c r="Q430" s="16"/>
      <c r="R430" s="16"/>
      <c r="S430" s="16"/>
      <c r="T430" s="16"/>
      <c r="U430" s="16"/>
      <c r="V430" s="16"/>
    </row>
    <row r="431" spans="16:22">
      <c r="P431" s="16"/>
      <c r="Q431" s="16"/>
      <c r="R431" s="16"/>
      <c r="S431" s="16"/>
      <c r="T431" s="16"/>
      <c r="U431" s="16"/>
      <c r="V431" s="16"/>
    </row>
    <row r="432" spans="16:22">
      <c r="P432" s="16"/>
      <c r="Q432" s="16"/>
      <c r="R432" s="16"/>
      <c r="S432" s="16"/>
      <c r="T432" s="16"/>
      <c r="U432" s="16"/>
      <c r="V432" s="16"/>
    </row>
    <row r="433" spans="16:22">
      <c r="P433" s="16"/>
      <c r="Q433" s="16"/>
      <c r="R433" s="16"/>
      <c r="S433" s="16"/>
      <c r="T433" s="16"/>
      <c r="U433" s="16"/>
      <c r="V433" s="16"/>
    </row>
    <row r="434" spans="16:22">
      <c r="P434" s="16"/>
      <c r="Q434" s="16"/>
      <c r="R434" s="16"/>
      <c r="S434" s="16"/>
      <c r="T434" s="16"/>
      <c r="U434" s="16"/>
      <c r="V434" s="16"/>
    </row>
    <row r="435" spans="16:22">
      <c r="P435" s="16"/>
      <c r="Q435" s="16"/>
      <c r="R435" s="16"/>
      <c r="S435" s="16"/>
      <c r="T435" s="16"/>
      <c r="U435" s="16"/>
      <c r="V435" s="16"/>
    </row>
    <row r="436" spans="16:22">
      <c r="P436" s="16"/>
      <c r="Q436" s="16"/>
      <c r="R436" s="16"/>
      <c r="S436" s="16"/>
      <c r="T436" s="16"/>
      <c r="U436" s="16"/>
      <c r="V436" s="16"/>
    </row>
    <row r="437" spans="16:22">
      <c r="P437" s="16"/>
      <c r="Q437" s="16"/>
      <c r="R437" s="16"/>
      <c r="S437" s="16"/>
      <c r="T437" s="16"/>
      <c r="U437" s="16"/>
      <c r="V437" s="16"/>
    </row>
    <row r="438" spans="16:22">
      <c r="P438" s="16"/>
      <c r="Q438" s="16"/>
      <c r="R438" s="16"/>
      <c r="S438" s="16"/>
      <c r="T438" s="16"/>
      <c r="U438" s="16"/>
      <c r="V438" s="16"/>
    </row>
    <row r="439" spans="16:22">
      <c r="P439" s="16"/>
      <c r="Q439" s="16"/>
      <c r="R439" s="16"/>
      <c r="S439" s="16"/>
      <c r="T439" s="16"/>
      <c r="U439" s="16"/>
      <c r="V439" s="16"/>
    </row>
    <row r="440" spans="16:22">
      <c r="P440" s="16"/>
      <c r="Q440" s="16"/>
      <c r="R440" s="16"/>
      <c r="S440" s="16"/>
      <c r="T440" s="16"/>
      <c r="U440" s="16"/>
      <c r="V440" s="16"/>
    </row>
    <row r="441" spans="16:22">
      <c r="P441" s="16"/>
      <c r="Q441" s="16"/>
      <c r="R441" s="16"/>
      <c r="S441" s="16"/>
      <c r="T441" s="16"/>
      <c r="U441" s="16"/>
      <c r="V441" s="16"/>
    </row>
    <row r="442" spans="16:22">
      <c r="P442" s="16"/>
      <c r="Q442" s="16"/>
      <c r="R442" s="16"/>
      <c r="S442" s="16"/>
      <c r="T442" s="16"/>
      <c r="U442" s="16"/>
      <c r="V442" s="16"/>
    </row>
    <row r="443" spans="16:22">
      <c r="P443" s="16"/>
      <c r="Q443" s="16"/>
      <c r="R443" s="16"/>
      <c r="S443" s="16"/>
      <c r="T443" s="16"/>
      <c r="U443" s="16"/>
      <c r="V443" s="16"/>
    </row>
    <row r="444" spans="16:22">
      <c r="P444" s="16"/>
      <c r="Q444" s="16"/>
      <c r="R444" s="16"/>
      <c r="S444" s="16"/>
      <c r="T444" s="16"/>
      <c r="U444" s="16"/>
      <c r="V444" s="16"/>
    </row>
    <row r="445" spans="16:22">
      <c r="P445" s="16"/>
      <c r="Q445" s="16"/>
      <c r="R445" s="16"/>
      <c r="S445" s="16"/>
      <c r="T445" s="16"/>
      <c r="U445" s="16"/>
      <c r="V445" s="16"/>
    </row>
    <row r="446" spans="16:22">
      <c r="P446" s="16"/>
      <c r="Q446" s="16"/>
      <c r="R446" s="16"/>
      <c r="S446" s="16"/>
      <c r="T446" s="16"/>
      <c r="U446" s="16"/>
      <c r="V446" s="16"/>
    </row>
    <row r="447" spans="16:22">
      <c r="P447" s="16"/>
      <c r="Q447" s="16"/>
      <c r="R447" s="16"/>
      <c r="S447" s="16"/>
      <c r="T447" s="16"/>
      <c r="U447" s="16"/>
      <c r="V447" s="16"/>
    </row>
    <row r="448" spans="16:22">
      <c r="P448" s="16"/>
      <c r="Q448" s="16"/>
      <c r="R448" s="16"/>
      <c r="S448" s="16"/>
      <c r="T448" s="16"/>
      <c r="U448" s="16"/>
      <c r="V448" s="16"/>
    </row>
    <row r="449" spans="16:22">
      <c r="P449" s="16"/>
      <c r="Q449" s="16"/>
      <c r="R449" s="16"/>
      <c r="S449" s="16"/>
      <c r="T449" s="16"/>
      <c r="U449" s="16"/>
      <c r="V449" s="16"/>
    </row>
    <row r="450" spans="16:22">
      <c r="P450" s="16"/>
      <c r="Q450" s="16"/>
      <c r="R450" s="16"/>
      <c r="S450" s="16"/>
      <c r="T450" s="16"/>
      <c r="U450" s="16"/>
      <c r="V450" s="16"/>
    </row>
    <row r="451" spans="16:22">
      <c r="P451" s="16"/>
      <c r="Q451" s="16"/>
      <c r="R451" s="16"/>
      <c r="S451" s="16"/>
      <c r="T451" s="16"/>
      <c r="U451" s="16"/>
      <c r="V451" s="16"/>
    </row>
    <row r="452" spans="16:22">
      <c r="P452" s="16"/>
      <c r="Q452" s="16"/>
      <c r="R452" s="16"/>
      <c r="S452" s="16"/>
      <c r="T452" s="16"/>
      <c r="U452" s="16"/>
      <c r="V452" s="16"/>
    </row>
    <row r="453" spans="16:22">
      <c r="P453" s="16"/>
      <c r="Q453" s="16"/>
      <c r="R453" s="16"/>
      <c r="S453" s="16"/>
      <c r="T453" s="16"/>
      <c r="U453" s="16"/>
      <c r="V453" s="16"/>
    </row>
    <row r="454" spans="16:22">
      <c r="P454" s="16"/>
      <c r="Q454" s="16"/>
      <c r="R454" s="16"/>
      <c r="S454" s="16"/>
      <c r="T454" s="16"/>
      <c r="U454" s="16"/>
      <c r="V454" s="16"/>
    </row>
    <row r="455" spans="16:22">
      <c r="P455" s="16"/>
      <c r="Q455" s="16"/>
      <c r="R455" s="16"/>
      <c r="S455" s="16"/>
      <c r="T455" s="16"/>
      <c r="U455" s="16"/>
      <c r="V455" s="16"/>
    </row>
    <row r="456" spans="16:22">
      <c r="P456" s="16"/>
      <c r="Q456" s="16"/>
      <c r="R456" s="16"/>
      <c r="S456" s="16"/>
      <c r="T456" s="16"/>
      <c r="U456" s="16"/>
      <c r="V456" s="16"/>
    </row>
    <row r="457" spans="16:22">
      <c r="P457" s="16"/>
      <c r="Q457" s="16"/>
      <c r="R457" s="16"/>
      <c r="S457" s="16"/>
      <c r="T457" s="16"/>
      <c r="U457" s="16"/>
      <c r="V457" s="16"/>
    </row>
    <row r="458" spans="16:22">
      <c r="P458" s="16"/>
      <c r="Q458" s="16"/>
      <c r="R458" s="16"/>
      <c r="S458" s="16"/>
      <c r="T458" s="16"/>
      <c r="U458" s="16"/>
      <c r="V458" s="16"/>
    </row>
    <row r="459" spans="16:22">
      <c r="P459" s="16"/>
      <c r="Q459" s="16"/>
      <c r="R459" s="16"/>
      <c r="S459" s="16"/>
      <c r="T459" s="16"/>
      <c r="U459" s="16"/>
      <c r="V459" s="16"/>
    </row>
    <row r="460" spans="16:22">
      <c r="P460" s="16"/>
      <c r="Q460" s="16"/>
      <c r="R460" s="16"/>
      <c r="S460" s="16"/>
      <c r="T460" s="16"/>
      <c r="U460" s="16"/>
      <c r="V460" s="16"/>
    </row>
    <row r="461" spans="16:22">
      <c r="P461" s="16"/>
      <c r="Q461" s="16"/>
      <c r="R461" s="16"/>
      <c r="S461" s="16"/>
      <c r="T461" s="16"/>
      <c r="U461" s="16"/>
      <c r="V461" s="16"/>
    </row>
    <row r="462" spans="16:22">
      <c r="P462" s="16"/>
      <c r="Q462" s="16"/>
      <c r="R462" s="16"/>
      <c r="S462" s="16"/>
      <c r="T462" s="16"/>
      <c r="U462" s="16"/>
      <c r="V462" s="16"/>
    </row>
    <row r="463" spans="16:22">
      <c r="P463" s="16"/>
      <c r="Q463" s="16"/>
      <c r="R463" s="16"/>
      <c r="S463" s="16"/>
      <c r="T463" s="16"/>
      <c r="U463" s="16"/>
      <c r="V463" s="16"/>
    </row>
    <row r="464" spans="16:22">
      <c r="P464" s="16"/>
      <c r="Q464" s="16"/>
      <c r="R464" s="16"/>
      <c r="S464" s="16"/>
      <c r="T464" s="16"/>
      <c r="U464" s="16"/>
      <c r="V464" s="16"/>
    </row>
    <row r="465" spans="16:22">
      <c r="P465" s="16"/>
      <c r="Q465" s="16"/>
      <c r="R465" s="16"/>
      <c r="S465" s="16"/>
      <c r="T465" s="16"/>
      <c r="U465" s="16"/>
      <c r="V465" s="16"/>
    </row>
    <row r="466" spans="16:22">
      <c r="P466" s="16"/>
      <c r="Q466" s="16"/>
      <c r="R466" s="16"/>
      <c r="S466" s="16"/>
      <c r="T466" s="16"/>
      <c r="U466" s="16"/>
      <c r="V466" s="16"/>
    </row>
    <row r="467" spans="16:22">
      <c r="P467" s="16"/>
      <c r="Q467" s="16"/>
      <c r="R467" s="16"/>
      <c r="S467" s="16"/>
      <c r="T467" s="16"/>
      <c r="U467" s="16"/>
      <c r="V467" s="16"/>
    </row>
    <row r="468" spans="16:22">
      <c r="P468" s="16"/>
      <c r="Q468" s="16"/>
      <c r="R468" s="16"/>
      <c r="S468" s="16"/>
      <c r="T468" s="16"/>
      <c r="U468" s="16"/>
      <c r="V468" s="16"/>
    </row>
    <row r="469" spans="16:22">
      <c r="P469" s="16"/>
      <c r="Q469" s="16"/>
      <c r="R469" s="16"/>
      <c r="S469" s="16"/>
      <c r="T469" s="16"/>
      <c r="U469" s="16"/>
      <c r="V469" s="16"/>
    </row>
    <row r="470" spans="16:22">
      <c r="P470" s="16"/>
      <c r="Q470" s="16"/>
      <c r="R470" s="16"/>
      <c r="S470" s="16"/>
      <c r="T470" s="16"/>
      <c r="U470" s="16"/>
      <c r="V470" s="16"/>
    </row>
  </sheetData>
  <mergeCells count="271">
    <mergeCell ref="E224:F224"/>
    <mergeCell ref="E225:F225"/>
    <mergeCell ref="E226:F226"/>
    <mergeCell ref="E227:F227"/>
    <mergeCell ref="G223:H223"/>
    <mergeCell ref="G218:H218"/>
    <mergeCell ref="G219:H219"/>
    <mergeCell ref="G220:H220"/>
    <mergeCell ref="G221:H221"/>
    <mergeCell ref="G222:H222"/>
    <mergeCell ref="E222:F222"/>
    <mergeCell ref="E223:F223"/>
    <mergeCell ref="A196:A198"/>
    <mergeCell ref="B196:B198"/>
    <mergeCell ref="C196:C198"/>
    <mergeCell ref="D196:D198"/>
    <mergeCell ref="E196:E198"/>
    <mergeCell ref="E218:F218"/>
    <mergeCell ref="E219:F219"/>
    <mergeCell ref="E220:F220"/>
    <mergeCell ref="E221:F221"/>
    <mergeCell ref="A193:A195"/>
    <mergeCell ref="B193:B195"/>
    <mergeCell ref="C193:C195"/>
    <mergeCell ref="D193:D195"/>
    <mergeCell ref="E193:E195"/>
    <mergeCell ref="A210:A212"/>
    <mergeCell ref="B210:B212"/>
    <mergeCell ref="C210:C212"/>
    <mergeCell ref="D210:D212"/>
    <mergeCell ref="E210:E212"/>
    <mergeCell ref="A201:L201"/>
    <mergeCell ref="A202:L202"/>
    <mergeCell ref="A203:L203"/>
    <mergeCell ref="A206:A208"/>
    <mergeCell ref="B206:B208"/>
    <mergeCell ref="C206:C208"/>
    <mergeCell ref="D206:D208"/>
    <mergeCell ref="E206:E208"/>
    <mergeCell ref="F206:F208"/>
    <mergeCell ref="G206:G208"/>
    <mergeCell ref="H206:H208"/>
    <mergeCell ref="I206:I208"/>
    <mergeCell ref="K206:K208"/>
    <mergeCell ref="L206:L208"/>
    <mergeCell ref="A144:A147"/>
    <mergeCell ref="B144:B147"/>
    <mergeCell ref="C144:C147"/>
    <mergeCell ref="D144:D147"/>
    <mergeCell ref="E144:E147"/>
    <mergeCell ref="A190:A192"/>
    <mergeCell ref="B190:B192"/>
    <mergeCell ref="C190:C192"/>
    <mergeCell ref="D190:D192"/>
    <mergeCell ref="E190:E192"/>
    <mergeCell ref="A174:A182"/>
    <mergeCell ref="B174:B182"/>
    <mergeCell ref="C174:C182"/>
    <mergeCell ref="D174:D182"/>
    <mergeCell ref="E174:E182"/>
    <mergeCell ref="A166:L166"/>
    <mergeCell ref="A167:L167"/>
    <mergeCell ref="A168:L168"/>
    <mergeCell ref="A171:A173"/>
    <mergeCell ref="B171:B173"/>
    <mergeCell ref="C171:C173"/>
    <mergeCell ref="D171:D173"/>
    <mergeCell ref="E171:E173"/>
    <mergeCell ref="F171:F173"/>
    <mergeCell ref="A127:A129"/>
    <mergeCell ref="B127:B129"/>
    <mergeCell ref="C127:C129"/>
    <mergeCell ref="D127:D129"/>
    <mergeCell ref="E127:E129"/>
    <mergeCell ref="A141:A143"/>
    <mergeCell ref="B141:B143"/>
    <mergeCell ref="C141:C143"/>
    <mergeCell ref="D141:D143"/>
    <mergeCell ref="E141:E143"/>
    <mergeCell ref="A133:L133"/>
    <mergeCell ref="A134:L134"/>
    <mergeCell ref="A135:L135"/>
    <mergeCell ref="A138:A140"/>
    <mergeCell ref="B138:B140"/>
    <mergeCell ref="C138:C140"/>
    <mergeCell ref="D138:D140"/>
    <mergeCell ref="E138:E140"/>
    <mergeCell ref="F138:F140"/>
    <mergeCell ref="G138:G140"/>
    <mergeCell ref="H138:H140"/>
    <mergeCell ref="I138:I140"/>
    <mergeCell ref="K138:K140"/>
    <mergeCell ref="L138:L140"/>
    <mergeCell ref="A115:A117"/>
    <mergeCell ref="B115:B117"/>
    <mergeCell ref="C115:C117"/>
    <mergeCell ref="D115:D117"/>
    <mergeCell ref="E115:E117"/>
    <mergeCell ref="A118:A126"/>
    <mergeCell ref="B118:B126"/>
    <mergeCell ref="C118:C126"/>
    <mergeCell ref="D118:D126"/>
    <mergeCell ref="E118:E126"/>
    <mergeCell ref="A108:A112"/>
    <mergeCell ref="B108:B112"/>
    <mergeCell ref="C108:C112"/>
    <mergeCell ref="D108:D112"/>
    <mergeCell ref="E108:E112"/>
    <mergeCell ref="A113:A114"/>
    <mergeCell ref="B113:B114"/>
    <mergeCell ref="C113:C114"/>
    <mergeCell ref="D113:D114"/>
    <mergeCell ref="E113:E114"/>
    <mergeCell ref="A90:A94"/>
    <mergeCell ref="B90:B94"/>
    <mergeCell ref="C90:C94"/>
    <mergeCell ref="D90:D94"/>
    <mergeCell ref="E90:E94"/>
    <mergeCell ref="A95:A97"/>
    <mergeCell ref="B95:B97"/>
    <mergeCell ref="C95:C97"/>
    <mergeCell ref="D95:D97"/>
    <mergeCell ref="E95:E97"/>
    <mergeCell ref="A75:A85"/>
    <mergeCell ref="B75:B85"/>
    <mergeCell ref="C75:C85"/>
    <mergeCell ref="D75:D85"/>
    <mergeCell ref="E75:E85"/>
    <mergeCell ref="A86:A88"/>
    <mergeCell ref="B86:B88"/>
    <mergeCell ref="C86:C88"/>
    <mergeCell ref="D86:D88"/>
    <mergeCell ref="E86:E88"/>
    <mergeCell ref="A55:A61"/>
    <mergeCell ref="B55:B61"/>
    <mergeCell ref="C55:C61"/>
    <mergeCell ref="D55:D61"/>
    <mergeCell ref="E55:E61"/>
    <mergeCell ref="A62:A64"/>
    <mergeCell ref="B62:B64"/>
    <mergeCell ref="C62:C64"/>
    <mergeCell ref="D62:D64"/>
    <mergeCell ref="E62:E64"/>
    <mergeCell ref="A49:A51"/>
    <mergeCell ref="B49:B51"/>
    <mergeCell ref="C49:C51"/>
    <mergeCell ref="D49:D51"/>
    <mergeCell ref="E49:E51"/>
    <mergeCell ref="A52:A54"/>
    <mergeCell ref="B52:B54"/>
    <mergeCell ref="C52:C54"/>
    <mergeCell ref="D52:D54"/>
    <mergeCell ref="E52:E54"/>
    <mergeCell ref="H45:I45"/>
    <mergeCell ref="A42:A45"/>
    <mergeCell ref="B42:B45"/>
    <mergeCell ref="C42:C45"/>
    <mergeCell ref="D42:D45"/>
    <mergeCell ref="E42:E45"/>
    <mergeCell ref="A46:A48"/>
    <mergeCell ref="B46:B48"/>
    <mergeCell ref="C46:C48"/>
    <mergeCell ref="D46:D48"/>
    <mergeCell ref="E46:E48"/>
    <mergeCell ref="A25:A27"/>
    <mergeCell ref="B25:B27"/>
    <mergeCell ref="C25:C27"/>
    <mergeCell ref="D25:D27"/>
    <mergeCell ref="E25:E27"/>
    <mergeCell ref="A28:A30"/>
    <mergeCell ref="B28:B30"/>
    <mergeCell ref="C28:C30"/>
    <mergeCell ref="D28:D30"/>
    <mergeCell ref="E28:E30"/>
    <mergeCell ref="A9:A10"/>
    <mergeCell ref="B9:B10"/>
    <mergeCell ref="C9:C10"/>
    <mergeCell ref="D9:D10"/>
    <mergeCell ref="E9:E10"/>
    <mergeCell ref="A12:A14"/>
    <mergeCell ref="B12:B14"/>
    <mergeCell ref="C12:C14"/>
    <mergeCell ref="D12:D14"/>
    <mergeCell ref="E12:E14"/>
    <mergeCell ref="H6:H8"/>
    <mergeCell ref="I6:I8"/>
    <mergeCell ref="K6:K8"/>
    <mergeCell ref="L6:L8"/>
    <mergeCell ref="A1:L1"/>
    <mergeCell ref="A2:L2"/>
    <mergeCell ref="A3:L3"/>
    <mergeCell ref="A6:A8"/>
    <mergeCell ref="B6:B8"/>
    <mergeCell ref="C6:C8"/>
    <mergeCell ref="D6:D8"/>
    <mergeCell ref="E6:E8"/>
    <mergeCell ref="F6:F8"/>
    <mergeCell ref="G6:G8"/>
    <mergeCell ref="E15:E17"/>
    <mergeCell ref="A18:A20"/>
    <mergeCell ref="B18:B20"/>
    <mergeCell ref="C18:C20"/>
    <mergeCell ref="D18:D20"/>
    <mergeCell ref="E18:E20"/>
    <mergeCell ref="A21:A24"/>
    <mergeCell ref="B21:B24"/>
    <mergeCell ref="C21:C24"/>
    <mergeCell ref="D21:D24"/>
    <mergeCell ref="E21:E24"/>
    <mergeCell ref="A15:A17"/>
    <mergeCell ref="B15:B17"/>
    <mergeCell ref="C15:C17"/>
    <mergeCell ref="D15:D17"/>
    <mergeCell ref="A34:L34"/>
    <mergeCell ref="A35:L35"/>
    <mergeCell ref="A36:L36"/>
    <mergeCell ref="A39:A41"/>
    <mergeCell ref="B39:B41"/>
    <mergeCell ref="C39:C41"/>
    <mergeCell ref="D39:D41"/>
    <mergeCell ref="E39:E41"/>
    <mergeCell ref="F39:F41"/>
    <mergeCell ref="G39:G41"/>
    <mergeCell ref="H39:H41"/>
    <mergeCell ref="I39:I41"/>
    <mergeCell ref="K39:K41"/>
    <mergeCell ref="L39:L41"/>
    <mergeCell ref="A67:L67"/>
    <mergeCell ref="A68:L68"/>
    <mergeCell ref="A69:L69"/>
    <mergeCell ref="A72:A74"/>
    <mergeCell ref="B72:B74"/>
    <mergeCell ref="C72:C74"/>
    <mergeCell ref="D72:D74"/>
    <mergeCell ref="E72:E74"/>
    <mergeCell ref="F72:F74"/>
    <mergeCell ref="G72:G74"/>
    <mergeCell ref="H72:H74"/>
    <mergeCell ref="I72:I74"/>
    <mergeCell ref="K72:K74"/>
    <mergeCell ref="L72:L74"/>
    <mergeCell ref="A100:L100"/>
    <mergeCell ref="A101:L101"/>
    <mergeCell ref="A102:L102"/>
    <mergeCell ref="A105:A107"/>
    <mergeCell ref="B105:B107"/>
    <mergeCell ref="C105:C107"/>
    <mergeCell ref="D105:D107"/>
    <mergeCell ref="E105:E107"/>
    <mergeCell ref="F105:F107"/>
    <mergeCell ref="G105:G107"/>
    <mergeCell ref="H105:H107"/>
    <mergeCell ref="I105:I107"/>
    <mergeCell ref="K105:K107"/>
    <mergeCell ref="L105:L107"/>
    <mergeCell ref="G171:G173"/>
    <mergeCell ref="H171:H173"/>
    <mergeCell ref="I171:I173"/>
    <mergeCell ref="K171:K173"/>
    <mergeCell ref="L171:L173"/>
    <mergeCell ref="A187:A189"/>
    <mergeCell ref="B187:B189"/>
    <mergeCell ref="C187:C189"/>
    <mergeCell ref="D187:D189"/>
    <mergeCell ref="E187:E189"/>
    <mergeCell ref="F187:F189"/>
    <mergeCell ref="G187:G189"/>
    <mergeCell ref="H187:H189"/>
    <mergeCell ref="I187:I189"/>
    <mergeCell ref="K187:K189"/>
    <mergeCell ref="L187:L189"/>
  </mergeCells>
  <printOptions horizontalCentered="1"/>
  <pageMargins left="0.19685039370078741" right="0.19685039370078741" top="0.27559055118110237" bottom="0.74803149606299213" header="0.23622047244094491" footer="0.19685039370078741"/>
  <pageSetup paperSize="9" scale="72" orientation="landscape" r:id="rId1"/>
  <headerFooter alignWithMargins="0">
    <oddFooter>&amp;RPage &amp;P of &amp;N</oddFooter>
  </headerFooter>
  <rowBreaks count="6" manualBreakCount="6">
    <brk id="33" max="11" man="1"/>
    <brk id="66" max="11" man="1"/>
    <brk id="99" max="11" man="1"/>
    <brk id="132" max="11" man="1"/>
    <brk id="165" max="11" man="1"/>
    <brk id="200" max="11" man="1"/>
  </rowBreaks>
  <ignoredErrors>
    <ignoredError sqref="H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sarawak</vt:lpstr>
      <vt:lpstr>Priority</vt:lpstr>
      <vt:lpstr>Cost</vt:lpstr>
      <vt:lpstr>Cost!Print_Area</vt:lpstr>
      <vt:lpstr>Priority!Print_Area</vt:lpstr>
      <vt:lpstr>sarawak!Print_Area</vt:lpstr>
      <vt:lpstr>sarawak!Print_Titles</vt:lpstr>
    </vt:vector>
  </TitlesOfParts>
  <Company>Evenfit Consultants Sdn Bhd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Johny Reuben Gilbert</dc:creator>
  <cp:lastModifiedBy>TOSHIBA</cp:lastModifiedBy>
  <cp:lastPrinted>2011-03-29T02:51:51Z</cp:lastPrinted>
  <dcterms:created xsi:type="dcterms:W3CDTF">2010-10-08T01:08:53Z</dcterms:created>
  <dcterms:modified xsi:type="dcterms:W3CDTF">2011-03-30T03:18:56Z</dcterms:modified>
</cp:coreProperties>
</file>