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\JPedia\"/>
    </mc:Choice>
  </mc:AlternateContent>
  <bookViews>
    <workbookView xWindow="0" yWindow="0" windowWidth="15360" windowHeight="7155" tabRatio="599" firstSheet="3" activeTab="10"/>
  </bookViews>
  <sheets>
    <sheet name="Main " sheetId="17" r:id="rId1"/>
    <sheet name="1" sheetId="2" r:id="rId2"/>
    <sheet name="2" sheetId="24" r:id="rId3"/>
    <sheet name="3" sheetId="25" r:id="rId4"/>
    <sheet name="4" sheetId="26" r:id="rId5"/>
    <sheet name="5" sheetId="27" r:id="rId6"/>
    <sheet name="6" sheetId="28" r:id="rId7"/>
    <sheet name="7" sheetId="29" r:id="rId8"/>
    <sheet name="8" sheetId="30" r:id="rId9"/>
    <sheet name="9" sheetId="31" r:id="rId10"/>
    <sheet name="10" sheetId="32" r:id="rId11"/>
    <sheet name="11" sheetId="33" r:id="rId12"/>
    <sheet name="12" sheetId="34" r:id="rId13"/>
    <sheet name="13" sheetId="36" r:id="rId14"/>
    <sheet name="14" sheetId="37" r:id="rId15"/>
    <sheet name="15" sheetId="38" r:id="rId16"/>
    <sheet name="16" sheetId="39" r:id="rId17"/>
    <sheet name="17" sheetId="42" r:id="rId18"/>
    <sheet name="18" sheetId="43" r:id="rId19"/>
    <sheet name="19" sheetId="69" r:id="rId20"/>
    <sheet name="20" sheetId="70" r:id="rId21"/>
    <sheet name="21" sheetId="44" r:id="rId22"/>
    <sheet name="22" sheetId="45" r:id="rId23"/>
    <sheet name="23" sheetId="46" r:id="rId24"/>
    <sheet name="24" sheetId="47" r:id="rId25"/>
    <sheet name="25" sheetId="50" r:id="rId26"/>
    <sheet name="26" sheetId="51" r:id="rId27"/>
    <sheet name="27" sheetId="52" r:id="rId28"/>
    <sheet name="28" sheetId="54" r:id="rId29"/>
    <sheet name="29" sheetId="55" r:id="rId30"/>
    <sheet name="30" sheetId="56" r:id="rId31"/>
    <sheet name="31" sheetId="58" r:id="rId32"/>
    <sheet name="32" sheetId="71" r:id="rId33"/>
    <sheet name="33" sheetId="59" r:id="rId34"/>
    <sheet name="34" sheetId="60" r:id="rId35"/>
    <sheet name="35" sheetId="61" r:id="rId36"/>
    <sheet name="36" sheetId="62" r:id="rId37"/>
    <sheet name="37" sheetId="63" r:id="rId38"/>
    <sheet name="38" sheetId="64" r:id="rId39"/>
    <sheet name="39" sheetId="65" r:id="rId40"/>
    <sheet name="40" sheetId="66" r:id="rId41"/>
    <sheet name="tebrau" sheetId="68" r:id="rId42"/>
    <sheet name="larkin" sheetId="67" r:id="rId43"/>
    <sheet name="pejabat" sheetId="35" r:id="rId44"/>
    <sheet name="Nenas" sheetId="53" r:id="rId45"/>
    <sheet name="Contoh Pengisian" sheetId="22" r:id="rId46"/>
    <sheet name="Contoh Pengisian 2" sheetId="23" r:id="rId47"/>
    <sheet name="Data Lama" sheetId="1" r:id="rId48"/>
  </sheets>
  <definedNames>
    <definedName name="_xlnm._FilterDatabase" localSheetId="47" hidden="1">'Data Lama'!$A$10:$WWG$18</definedName>
    <definedName name="_xlnm.Print_Area" localSheetId="47">'Data Lama'!$B$1:$AB$18</definedName>
    <definedName name="_xlnm.Print_Titles" localSheetId="47">'Data Lama'!$7:$9</definedName>
    <definedName name="_xlnm.Print_Titles" localSheetId="0">'Main '!$7:$8</definedName>
  </definedNames>
  <calcPr calcId="152511"/>
</workbook>
</file>

<file path=xl/calcChain.xml><?xml version="1.0" encoding="utf-8"?>
<calcChain xmlns="http://schemas.openxmlformats.org/spreadsheetml/2006/main">
  <c r="G38" i="34" l="1"/>
  <c r="H38" i="34"/>
  <c r="I38" i="34"/>
  <c r="J38" i="34"/>
  <c r="K38" i="34"/>
  <c r="L38" i="34"/>
  <c r="M38" i="34"/>
  <c r="N38" i="34"/>
  <c r="O38" i="34"/>
  <c r="P38" i="34"/>
  <c r="Q38" i="34"/>
  <c r="R38" i="34"/>
  <c r="S38" i="34"/>
  <c r="T38" i="34"/>
  <c r="U38" i="34"/>
  <c r="V38" i="34"/>
  <c r="W38" i="34"/>
  <c r="X38" i="34"/>
  <c r="Y38" i="34"/>
  <c r="Z38" i="34"/>
  <c r="G14" i="31"/>
  <c r="H14" i="31"/>
  <c r="I14" i="31"/>
  <c r="J14" i="31"/>
  <c r="K14" i="3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Y14" i="31"/>
  <c r="Z14" i="31"/>
  <c r="G16" i="30"/>
  <c r="H16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V16" i="30"/>
  <c r="W16" i="30"/>
  <c r="X16" i="30"/>
  <c r="Y16" i="30"/>
  <c r="Z16" i="30"/>
  <c r="G9" i="29"/>
  <c r="H9" i="29"/>
  <c r="I9" i="29"/>
  <c r="J9" i="29"/>
  <c r="K9" i="29"/>
  <c r="L9" i="29"/>
  <c r="M9" i="29"/>
  <c r="N9" i="29"/>
  <c r="O9" i="29"/>
  <c r="P9" i="29"/>
  <c r="Q9" i="29"/>
  <c r="R9" i="29"/>
  <c r="S9" i="29"/>
  <c r="T9" i="29"/>
  <c r="U9" i="29"/>
  <c r="V9" i="29"/>
  <c r="W9" i="29"/>
  <c r="X9" i="29"/>
  <c r="Y9" i="29"/>
  <c r="Z9" i="29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45" i="17" l="1"/>
  <c r="AA45" i="17"/>
  <c r="AB45" i="17"/>
  <c r="H52" i="61"/>
  <c r="I52" i="61"/>
  <c r="J52" i="61"/>
  <c r="K52" i="61"/>
  <c r="L52" i="61"/>
  <c r="M52" i="61"/>
  <c r="N52" i="61"/>
  <c r="O52" i="61"/>
  <c r="P52" i="61"/>
  <c r="Q52" i="61"/>
  <c r="R52" i="61"/>
  <c r="S52" i="61"/>
  <c r="T52" i="61"/>
  <c r="U52" i="61"/>
  <c r="V52" i="61"/>
  <c r="W52" i="61"/>
  <c r="X52" i="61"/>
  <c r="Y52" i="61"/>
  <c r="Z52" i="61"/>
  <c r="D39" i="17"/>
  <c r="Z10" i="51"/>
  <c r="J27" i="17" l="1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R14" i="71"/>
  <c r="V40" i="17" s="1"/>
  <c r="Z14" i="71"/>
  <c r="AB40" i="17" s="1"/>
  <c r="Y14" i="71"/>
  <c r="AA40" i="17" s="1"/>
  <c r="X14" i="71"/>
  <c r="Z40" i="17" s="1"/>
  <c r="W14" i="71"/>
  <c r="Y40" i="17" s="1"/>
  <c r="V14" i="71"/>
  <c r="U14" i="71"/>
  <c r="T14" i="71"/>
  <c r="X40" i="17" s="1"/>
  <c r="S14" i="71"/>
  <c r="W40" i="17" s="1"/>
  <c r="Q14" i="71"/>
  <c r="U40" i="17" s="1"/>
  <c r="P14" i="71"/>
  <c r="T40" i="17" s="1"/>
  <c r="O14" i="71"/>
  <c r="S40" i="17" s="1"/>
  <c r="N14" i="71"/>
  <c r="R40" i="17" s="1"/>
  <c r="M14" i="71"/>
  <c r="Q40" i="17" s="1"/>
  <c r="L14" i="71"/>
  <c r="P40" i="17" s="1"/>
  <c r="K14" i="71"/>
  <c r="O40" i="17" s="1"/>
  <c r="J14" i="71"/>
  <c r="N40" i="17" s="1"/>
  <c r="I14" i="71"/>
  <c r="M40" i="17" s="1"/>
  <c r="H14" i="71"/>
  <c r="L40" i="17" s="1"/>
  <c r="G14" i="71"/>
  <c r="K40" i="17" s="1"/>
  <c r="F14" i="71"/>
  <c r="J40" i="17" s="1"/>
  <c r="P11" i="47"/>
  <c r="H10" i="46"/>
  <c r="AD39" i="17" l="1"/>
  <c r="Z7" i="70"/>
  <c r="AB28" i="17" s="1"/>
  <c r="Y7" i="70"/>
  <c r="AA28" i="17" s="1"/>
  <c r="X7" i="70"/>
  <c r="Z28" i="17" s="1"/>
  <c r="W7" i="70"/>
  <c r="Y28" i="17" s="1"/>
  <c r="V7" i="70"/>
  <c r="U7" i="70"/>
  <c r="T7" i="70"/>
  <c r="X28" i="17" s="1"/>
  <c r="S7" i="70"/>
  <c r="W28" i="17" s="1"/>
  <c r="R7" i="70"/>
  <c r="V28" i="17" s="1"/>
  <c r="Q7" i="70"/>
  <c r="U28" i="17" s="1"/>
  <c r="P7" i="70"/>
  <c r="T28" i="17" s="1"/>
  <c r="O7" i="70"/>
  <c r="S28" i="17" s="1"/>
  <c r="N7" i="70"/>
  <c r="R28" i="17" s="1"/>
  <c r="M7" i="70"/>
  <c r="Q28" i="17" s="1"/>
  <c r="L7" i="70"/>
  <c r="P28" i="17" s="1"/>
  <c r="K7" i="70"/>
  <c r="O28" i="17" s="1"/>
  <c r="J7" i="70"/>
  <c r="N28" i="17" s="1"/>
  <c r="I7" i="70"/>
  <c r="M28" i="17" s="1"/>
  <c r="H7" i="70"/>
  <c r="L28" i="17" s="1"/>
  <c r="G7" i="70"/>
  <c r="K28" i="17" s="1"/>
  <c r="F7" i="70"/>
  <c r="J28" i="17" s="1"/>
  <c r="Y10" i="46" l="1"/>
  <c r="AB21" i="17"/>
  <c r="AA21" i="17"/>
  <c r="Y27" i="17"/>
  <c r="AB27" i="17"/>
  <c r="AA27" i="17"/>
  <c r="Z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Z7" i="69"/>
  <c r="Y7" i="69"/>
  <c r="X7" i="69"/>
  <c r="W7" i="69"/>
  <c r="V7" i="69"/>
  <c r="U7" i="69"/>
  <c r="T7" i="69"/>
  <c r="S7" i="69"/>
  <c r="R7" i="69"/>
  <c r="Q7" i="69"/>
  <c r="P7" i="69"/>
  <c r="O7" i="69"/>
  <c r="N7" i="69"/>
  <c r="M7" i="69"/>
  <c r="L7" i="69"/>
  <c r="K7" i="69"/>
  <c r="J7" i="69"/>
  <c r="I7" i="69"/>
  <c r="H7" i="69"/>
  <c r="G7" i="69"/>
  <c r="F7" i="69"/>
  <c r="W10" i="46" l="1"/>
  <c r="Z7" i="36"/>
  <c r="Y7" i="36"/>
  <c r="X7" i="36"/>
  <c r="R10" i="46" l="1"/>
  <c r="Y7" i="68" l="1"/>
  <c r="X7" i="68"/>
  <c r="W7" i="68"/>
  <c r="V7" i="68"/>
  <c r="U7" i="68"/>
  <c r="T7" i="68"/>
  <c r="S7" i="68"/>
  <c r="R7" i="68"/>
  <c r="Q7" i="68"/>
  <c r="P7" i="68"/>
  <c r="O7" i="68"/>
  <c r="N7" i="68"/>
  <c r="M7" i="68"/>
  <c r="L7" i="68"/>
  <c r="K7" i="68"/>
  <c r="J7" i="68"/>
  <c r="I7" i="68"/>
  <c r="H7" i="68"/>
  <c r="G7" i="68"/>
  <c r="F7" i="68"/>
  <c r="Y7" i="67"/>
  <c r="X7" i="67"/>
  <c r="W7" i="67"/>
  <c r="V7" i="67"/>
  <c r="U7" i="67"/>
  <c r="T7" i="67"/>
  <c r="S7" i="67"/>
  <c r="R7" i="67"/>
  <c r="Q7" i="67"/>
  <c r="P7" i="67"/>
  <c r="O7" i="67"/>
  <c r="N7" i="67"/>
  <c r="M7" i="67"/>
  <c r="L7" i="67"/>
  <c r="K7" i="67"/>
  <c r="J7" i="67"/>
  <c r="I7" i="67"/>
  <c r="H7" i="67"/>
  <c r="G7" i="67"/>
  <c r="F7" i="67"/>
  <c r="Z44" i="17" l="1"/>
  <c r="AA44" i="17"/>
  <c r="AB44" i="17"/>
  <c r="Y44" i="17"/>
  <c r="G12" i="52"/>
  <c r="K35" i="17" s="1"/>
  <c r="H12" i="52"/>
  <c r="L35" i="17" s="1"/>
  <c r="I12" i="52"/>
  <c r="M35" i="17" s="1"/>
  <c r="J12" i="52"/>
  <c r="N35" i="17" s="1"/>
  <c r="K12" i="52"/>
  <c r="O35" i="17" s="1"/>
  <c r="L12" i="52"/>
  <c r="P35" i="17" s="1"/>
  <c r="M12" i="52"/>
  <c r="Q35" i="17" s="1"/>
  <c r="N12" i="52"/>
  <c r="R35" i="17" s="1"/>
  <c r="O12" i="52"/>
  <c r="S35" i="17" s="1"/>
  <c r="P12" i="52"/>
  <c r="T35" i="17" s="1"/>
  <c r="Q12" i="52"/>
  <c r="U35" i="17" s="1"/>
  <c r="R12" i="52"/>
  <c r="V35" i="17" s="1"/>
  <c r="S12" i="52"/>
  <c r="W35" i="17" s="1"/>
  <c r="T12" i="52"/>
  <c r="U12" i="52"/>
  <c r="V12" i="52"/>
  <c r="W12" i="52"/>
  <c r="Y35" i="17" s="1"/>
  <c r="X12" i="52"/>
  <c r="Z35" i="17" s="1"/>
  <c r="Y12" i="52"/>
  <c r="AA35" i="17" s="1"/>
  <c r="Z12" i="52"/>
  <c r="AB35" i="17" s="1"/>
  <c r="G9" i="53"/>
  <c r="H9" i="53"/>
  <c r="I9" i="53"/>
  <c r="J9" i="53"/>
  <c r="K9" i="53"/>
  <c r="L9" i="53"/>
  <c r="M9" i="53"/>
  <c r="N9" i="53"/>
  <c r="O9" i="53"/>
  <c r="P9" i="53"/>
  <c r="Q9" i="53"/>
  <c r="R9" i="53"/>
  <c r="S9" i="53"/>
  <c r="T9" i="53"/>
  <c r="U9" i="53"/>
  <c r="V9" i="53"/>
  <c r="W9" i="53"/>
  <c r="X9" i="53"/>
  <c r="Y9" i="53"/>
  <c r="Z9" i="53"/>
  <c r="G18" i="54"/>
  <c r="K36" i="17" s="1"/>
  <c r="H18" i="54"/>
  <c r="L36" i="17" s="1"/>
  <c r="I18" i="54"/>
  <c r="M36" i="17" s="1"/>
  <c r="J18" i="54"/>
  <c r="N36" i="17" s="1"/>
  <c r="K18" i="54"/>
  <c r="O36" i="17" s="1"/>
  <c r="L18" i="54"/>
  <c r="P36" i="17" s="1"/>
  <c r="M18" i="54"/>
  <c r="Q36" i="17" s="1"/>
  <c r="N18" i="54"/>
  <c r="R36" i="17" s="1"/>
  <c r="O18" i="54"/>
  <c r="S36" i="17" s="1"/>
  <c r="P18" i="54"/>
  <c r="T36" i="17" s="1"/>
  <c r="Q18" i="54"/>
  <c r="U36" i="17" s="1"/>
  <c r="R18" i="54"/>
  <c r="V36" i="17" s="1"/>
  <c r="S18" i="54"/>
  <c r="W36" i="17" s="1"/>
  <c r="T18" i="54"/>
  <c r="U18" i="54"/>
  <c r="V18" i="54"/>
  <c r="W18" i="54"/>
  <c r="Y36" i="17" s="1"/>
  <c r="X18" i="54"/>
  <c r="Z36" i="17" s="1"/>
  <c r="Y18" i="54"/>
  <c r="AA36" i="17" s="1"/>
  <c r="Z18" i="54"/>
  <c r="AB36" i="17" s="1"/>
  <c r="G8" i="55"/>
  <c r="K37" i="17" s="1"/>
  <c r="H8" i="55"/>
  <c r="L37" i="17" s="1"/>
  <c r="I8" i="55"/>
  <c r="M37" i="17" s="1"/>
  <c r="J8" i="55"/>
  <c r="N37" i="17" s="1"/>
  <c r="K8" i="55"/>
  <c r="O37" i="17" s="1"/>
  <c r="L8" i="55"/>
  <c r="P37" i="17" s="1"/>
  <c r="M8" i="55"/>
  <c r="Q37" i="17" s="1"/>
  <c r="N8" i="55"/>
  <c r="R37" i="17" s="1"/>
  <c r="O8" i="55"/>
  <c r="S37" i="17" s="1"/>
  <c r="P8" i="55"/>
  <c r="T37" i="17" s="1"/>
  <c r="Q8" i="55"/>
  <c r="U37" i="17" s="1"/>
  <c r="R8" i="55"/>
  <c r="V37" i="17" s="1"/>
  <c r="S8" i="55"/>
  <c r="W37" i="17" s="1"/>
  <c r="T8" i="55"/>
  <c r="U8" i="55"/>
  <c r="V8" i="55"/>
  <c r="W8" i="55"/>
  <c r="Y37" i="17" s="1"/>
  <c r="X8" i="55"/>
  <c r="Z37" i="17" s="1"/>
  <c r="Y8" i="55"/>
  <c r="AA37" i="17" s="1"/>
  <c r="Z8" i="55"/>
  <c r="AB37" i="17" s="1"/>
  <c r="G11" i="56"/>
  <c r="K38" i="17" s="1"/>
  <c r="H11" i="56"/>
  <c r="L38" i="17" s="1"/>
  <c r="I11" i="56"/>
  <c r="M38" i="17" s="1"/>
  <c r="J11" i="56"/>
  <c r="N38" i="17" s="1"/>
  <c r="K11" i="56"/>
  <c r="O38" i="17" s="1"/>
  <c r="L11" i="56"/>
  <c r="P38" i="17" s="1"/>
  <c r="M11" i="56"/>
  <c r="Q38" i="17" s="1"/>
  <c r="N11" i="56"/>
  <c r="R38" i="17" s="1"/>
  <c r="O11" i="56"/>
  <c r="S38" i="17" s="1"/>
  <c r="P11" i="56"/>
  <c r="T38" i="17" s="1"/>
  <c r="Q11" i="56"/>
  <c r="U38" i="17" s="1"/>
  <c r="R11" i="56"/>
  <c r="V38" i="17" s="1"/>
  <c r="S11" i="56"/>
  <c r="W38" i="17" s="1"/>
  <c r="T11" i="56"/>
  <c r="U11" i="56"/>
  <c r="V11" i="56"/>
  <c r="W11" i="56"/>
  <c r="Y38" i="17" s="1"/>
  <c r="X11" i="56"/>
  <c r="Z38" i="17" s="1"/>
  <c r="Y11" i="56"/>
  <c r="AA38" i="17" s="1"/>
  <c r="Z11" i="56"/>
  <c r="AB38" i="17" s="1"/>
  <c r="F11" i="56"/>
  <c r="J38" i="17" s="1"/>
  <c r="G7" i="58"/>
  <c r="H7" i="58"/>
  <c r="I7" i="58"/>
  <c r="J7" i="58"/>
  <c r="K7" i="58"/>
  <c r="L7" i="58"/>
  <c r="M7" i="58"/>
  <c r="N7" i="58"/>
  <c r="O7" i="58"/>
  <c r="P7" i="58"/>
  <c r="Q7" i="58"/>
  <c r="R7" i="58"/>
  <c r="S7" i="58"/>
  <c r="T7" i="58"/>
  <c r="U7" i="58"/>
  <c r="V7" i="58"/>
  <c r="W7" i="58"/>
  <c r="X7" i="58"/>
  <c r="Y7" i="58"/>
  <c r="Z7" i="58"/>
  <c r="G11" i="59"/>
  <c r="K41" i="17" s="1"/>
  <c r="H11" i="59"/>
  <c r="L41" i="17" s="1"/>
  <c r="I11" i="59"/>
  <c r="M41" i="17" s="1"/>
  <c r="J11" i="59"/>
  <c r="N41" i="17" s="1"/>
  <c r="K11" i="59"/>
  <c r="O41" i="17" s="1"/>
  <c r="L11" i="59"/>
  <c r="P41" i="17" s="1"/>
  <c r="M11" i="59"/>
  <c r="Q41" i="17" s="1"/>
  <c r="N11" i="59"/>
  <c r="R41" i="17" s="1"/>
  <c r="O11" i="59"/>
  <c r="S41" i="17" s="1"/>
  <c r="P11" i="59"/>
  <c r="T41" i="17" s="1"/>
  <c r="Q11" i="59"/>
  <c r="U41" i="17" s="1"/>
  <c r="R11" i="59"/>
  <c r="V41" i="17" s="1"/>
  <c r="S11" i="59"/>
  <c r="W41" i="17" s="1"/>
  <c r="T11" i="59"/>
  <c r="U11" i="59"/>
  <c r="V11" i="59"/>
  <c r="W11" i="59"/>
  <c r="Y41" i="17" s="1"/>
  <c r="X11" i="59"/>
  <c r="Z41" i="17" s="1"/>
  <c r="Y11" i="59"/>
  <c r="AA41" i="17" s="1"/>
  <c r="Z11" i="59"/>
  <c r="AB41" i="17" s="1"/>
  <c r="G12" i="60"/>
  <c r="K42" i="17" s="1"/>
  <c r="H12" i="60"/>
  <c r="L42" i="17" s="1"/>
  <c r="I12" i="60"/>
  <c r="M42" i="17" s="1"/>
  <c r="J12" i="60"/>
  <c r="N42" i="17" s="1"/>
  <c r="K12" i="60"/>
  <c r="O42" i="17" s="1"/>
  <c r="L12" i="60"/>
  <c r="P42" i="17" s="1"/>
  <c r="M12" i="60"/>
  <c r="Q42" i="17" s="1"/>
  <c r="N12" i="60"/>
  <c r="R42" i="17" s="1"/>
  <c r="O12" i="60"/>
  <c r="S42" i="17" s="1"/>
  <c r="P12" i="60"/>
  <c r="T42" i="17" s="1"/>
  <c r="Q12" i="60"/>
  <c r="U42" i="17" s="1"/>
  <c r="R12" i="60"/>
  <c r="V42" i="17" s="1"/>
  <c r="S12" i="60"/>
  <c r="W42" i="17" s="1"/>
  <c r="T12" i="60"/>
  <c r="U12" i="60"/>
  <c r="V12" i="60"/>
  <c r="W12" i="60"/>
  <c r="Y42" i="17" s="1"/>
  <c r="X12" i="60"/>
  <c r="Z42" i="17" s="1"/>
  <c r="Y12" i="60"/>
  <c r="AA42" i="17" s="1"/>
  <c r="Z12" i="60"/>
  <c r="AB42" i="17" s="1"/>
  <c r="G52" i="61"/>
  <c r="K43" i="17" s="1"/>
  <c r="L43" i="17"/>
  <c r="M43" i="17"/>
  <c r="N43" i="17"/>
  <c r="O43" i="17"/>
  <c r="P43" i="17"/>
  <c r="Q43" i="17"/>
  <c r="R43" i="17"/>
  <c r="S43" i="17"/>
  <c r="T43" i="17"/>
  <c r="U43" i="17"/>
  <c r="V43" i="17"/>
  <c r="W43" i="17"/>
  <c r="Y43" i="17"/>
  <c r="Z43" i="17"/>
  <c r="AA43" i="17"/>
  <c r="AB43" i="17"/>
  <c r="F52" i="61"/>
  <c r="J43" i="17" s="1"/>
  <c r="G7" i="62"/>
  <c r="K44" i="17" s="1"/>
  <c r="H7" i="62"/>
  <c r="L44" i="17" s="1"/>
  <c r="I7" i="62"/>
  <c r="M44" i="17" s="1"/>
  <c r="J7" i="62"/>
  <c r="N44" i="17" s="1"/>
  <c r="K7" i="62"/>
  <c r="O44" i="17" s="1"/>
  <c r="L7" i="62"/>
  <c r="P44" i="17" s="1"/>
  <c r="M7" i="62"/>
  <c r="Q44" i="17" s="1"/>
  <c r="N7" i="62"/>
  <c r="R44" i="17" s="1"/>
  <c r="O7" i="62"/>
  <c r="S44" i="17" s="1"/>
  <c r="P7" i="62"/>
  <c r="T44" i="17" s="1"/>
  <c r="Q7" i="62"/>
  <c r="U44" i="17" s="1"/>
  <c r="R7" i="62"/>
  <c r="V44" i="17" s="1"/>
  <c r="S7" i="62"/>
  <c r="W44" i="17" s="1"/>
  <c r="T7" i="62"/>
  <c r="U7" i="62"/>
  <c r="V7" i="62"/>
  <c r="W7" i="62"/>
  <c r="X7" i="62"/>
  <c r="Y7" i="62"/>
  <c r="Z7" i="62"/>
  <c r="G21" i="63"/>
  <c r="K45" i="17" s="1"/>
  <c r="H21" i="63"/>
  <c r="L45" i="17" s="1"/>
  <c r="I21" i="63"/>
  <c r="M45" i="17" s="1"/>
  <c r="J21" i="63"/>
  <c r="N45" i="17" s="1"/>
  <c r="K21" i="63"/>
  <c r="O45" i="17" s="1"/>
  <c r="L21" i="63"/>
  <c r="P45" i="17" s="1"/>
  <c r="M21" i="63"/>
  <c r="Q45" i="17" s="1"/>
  <c r="N21" i="63"/>
  <c r="R45" i="17" s="1"/>
  <c r="O21" i="63"/>
  <c r="S45" i="17" s="1"/>
  <c r="P21" i="63"/>
  <c r="T45" i="17" s="1"/>
  <c r="Q21" i="63"/>
  <c r="U45" i="17" s="1"/>
  <c r="R21" i="63"/>
  <c r="V45" i="17" s="1"/>
  <c r="S21" i="63"/>
  <c r="W45" i="17" s="1"/>
  <c r="T21" i="63"/>
  <c r="U21" i="63"/>
  <c r="V21" i="63"/>
  <c r="W21" i="63"/>
  <c r="Y45" i="17" s="1"/>
  <c r="X21" i="63"/>
  <c r="Z45" i="17" s="1"/>
  <c r="Y21" i="63"/>
  <c r="Z21" i="63"/>
  <c r="G24" i="64"/>
  <c r="K46" i="17" s="1"/>
  <c r="H24" i="64"/>
  <c r="L46" i="17" s="1"/>
  <c r="I24" i="64"/>
  <c r="M46" i="17" s="1"/>
  <c r="J24" i="64"/>
  <c r="N46" i="17" s="1"/>
  <c r="K24" i="64"/>
  <c r="O46" i="17" s="1"/>
  <c r="L24" i="64"/>
  <c r="P46" i="17" s="1"/>
  <c r="M24" i="64"/>
  <c r="Q46" i="17" s="1"/>
  <c r="N24" i="64"/>
  <c r="R46" i="17" s="1"/>
  <c r="O24" i="64"/>
  <c r="S46" i="17" s="1"/>
  <c r="P24" i="64"/>
  <c r="T46" i="17" s="1"/>
  <c r="Q24" i="64"/>
  <c r="U46" i="17" s="1"/>
  <c r="R24" i="64"/>
  <c r="V46" i="17" s="1"/>
  <c r="S24" i="64"/>
  <c r="W46" i="17" s="1"/>
  <c r="T24" i="64"/>
  <c r="U24" i="64"/>
  <c r="V24" i="64"/>
  <c r="W24" i="64"/>
  <c r="Y46" i="17" s="1"/>
  <c r="X24" i="64"/>
  <c r="Z46" i="17" s="1"/>
  <c r="Y24" i="64"/>
  <c r="AA46" i="17" s="1"/>
  <c r="Z24" i="64"/>
  <c r="AB46" i="17" s="1"/>
  <c r="G8" i="65"/>
  <c r="K47" i="17" s="1"/>
  <c r="H8" i="65"/>
  <c r="L47" i="17" s="1"/>
  <c r="I8" i="65"/>
  <c r="M47" i="17" s="1"/>
  <c r="J8" i="65"/>
  <c r="N47" i="17" s="1"/>
  <c r="K8" i="65"/>
  <c r="O47" i="17" s="1"/>
  <c r="L8" i="65"/>
  <c r="P47" i="17" s="1"/>
  <c r="M8" i="65"/>
  <c r="Q47" i="17" s="1"/>
  <c r="N8" i="65"/>
  <c r="R47" i="17" s="1"/>
  <c r="O8" i="65"/>
  <c r="S47" i="17" s="1"/>
  <c r="P8" i="65"/>
  <c r="T47" i="17" s="1"/>
  <c r="Q8" i="65"/>
  <c r="U47" i="17" s="1"/>
  <c r="R8" i="65"/>
  <c r="V47" i="17" s="1"/>
  <c r="S8" i="65"/>
  <c r="W47" i="17" s="1"/>
  <c r="T8" i="65"/>
  <c r="U8" i="65"/>
  <c r="V8" i="65"/>
  <c r="W8" i="65"/>
  <c r="Y47" i="17" s="1"/>
  <c r="X8" i="65"/>
  <c r="Z47" i="17" s="1"/>
  <c r="Y8" i="65"/>
  <c r="AA47" i="17" s="1"/>
  <c r="Z8" i="65"/>
  <c r="AB47" i="17" s="1"/>
  <c r="G12" i="66"/>
  <c r="K48" i="17" s="1"/>
  <c r="H12" i="66"/>
  <c r="L48" i="17" s="1"/>
  <c r="I12" i="66"/>
  <c r="M48" i="17" s="1"/>
  <c r="J12" i="66"/>
  <c r="N48" i="17" s="1"/>
  <c r="K12" i="66"/>
  <c r="O48" i="17" s="1"/>
  <c r="L12" i="66"/>
  <c r="P48" i="17" s="1"/>
  <c r="M12" i="66"/>
  <c r="Q48" i="17" s="1"/>
  <c r="N12" i="66"/>
  <c r="R48" i="17" s="1"/>
  <c r="O12" i="66"/>
  <c r="S48" i="17" s="1"/>
  <c r="P12" i="66"/>
  <c r="T48" i="17" s="1"/>
  <c r="Q12" i="66"/>
  <c r="U48" i="17" s="1"/>
  <c r="R12" i="66"/>
  <c r="V48" i="17" s="1"/>
  <c r="S12" i="66"/>
  <c r="W48" i="17" s="1"/>
  <c r="T12" i="66"/>
  <c r="U12" i="66"/>
  <c r="V12" i="66"/>
  <c r="W12" i="66"/>
  <c r="Y48" i="17" s="1"/>
  <c r="X12" i="66"/>
  <c r="Z48" i="17" s="1"/>
  <c r="Y12" i="66"/>
  <c r="AA48" i="17" s="1"/>
  <c r="Z12" i="66"/>
  <c r="AB48" i="17" s="1"/>
  <c r="G10" i="51"/>
  <c r="K34" i="17" s="1"/>
  <c r="H10" i="51"/>
  <c r="L34" i="17" s="1"/>
  <c r="I10" i="51"/>
  <c r="M34" i="17" s="1"/>
  <c r="J10" i="51"/>
  <c r="N34" i="17" s="1"/>
  <c r="K10" i="51"/>
  <c r="O34" i="17" s="1"/>
  <c r="L10" i="51"/>
  <c r="P34" i="17" s="1"/>
  <c r="M10" i="51"/>
  <c r="Q34" i="17" s="1"/>
  <c r="N10" i="51"/>
  <c r="R34" i="17" s="1"/>
  <c r="O10" i="51"/>
  <c r="S34" i="17" s="1"/>
  <c r="P10" i="51"/>
  <c r="T34" i="17" s="1"/>
  <c r="Q10" i="51"/>
  <c r="U34" i="17" s="1"/>
  <c r="R10" i="51"/>
  <c r="V34" i="17" s="1"/>
  <c r="S10" i="51"/>
  <c r="W34" i="17" s="1"/>
  <c r="T10" i="51"/>
  <c r="U10" i="51"/>
  <c r="V10" i="51"/>
  <c r="W10" i="51"/>
  <c r="Y34" i="17" s="1"/>
  <c r="X10" i="51"/>
  <c r="Z34" i="17" s="1"/>
  <c r="Y10" i="51"/>
  <c r="AA34" i="17" s="1"/>
  <c r="AB34" i="17"/>
  <c r="G7" i="50"/>
  <c r="K33" i="17" s="1"/>
  <c r="H7" i="50"/>
  <c r="L33" i="17" s="1"/>
  <c r="I7" i="50"/>
  <c r="M33" i="17" s="1"/>
  <c r="J7" i="50"/>
  <c r="N33" i="17" s="1"/>
  <c r="K7" i="50"/>
  <c r="O33" i="17" s="1"/>
  <c r="L7" i="50"/>
  <c r="P33" i="17" s="1"/>
  <c r="M7" i="50"/>
  <c r="Q33" i="17" s="1"/>
  <c r="N7" i="50"/>
  <c r="R33" i="17" s="1"/>
  <c r="O7" i="50"/>
  <c r="S33" i="17" s="1"/>
  <c r="P7" i="50"/>
  <c r="T33" i="17" s="1"/>
  <c r="Q7" i="50"/>
  <c r="U33" i="17" s="1"/>
  <c r="R7" i="50"/>
  <c r="V33" i="17" s="1"/>
  <c r="S7" i="50"/>
  <c r="W33" i="17" s="1"/>
  <c r="T7" i="50"/>
  <c r="U7" i="50"/>
  <c r="V7" i="50"/>
  <c r="W7" i="50"/>
  <c r="Y33" i="17" s="1"/>
  <c r="X7" i="50"/>
  <c r="Z33" i="17" s="1"/>
  <c r="Y7" i="50"/>
  <c r="AA33" i="17" s="1"/>
  <c r="Z7" i="50"/>
  <c r="AB33" i="17" s="1"/>
  <c r="G11" i="47"/>
  <c r="K32" i="17" s="1"/>
  <c r="H11" i="47"/>
  <c r="L32" i="17" s="1"/>
  <c r="I11" i="47"/>
  <c r="M32" i="17" s="1"/>
  <c r="J11" i="47"/>
  <c r="N32" i="17" s="1"/>
  <c r="K11" i="47"/>
  <c r="O32" i="17" s="1"/>
  <c r="L11" i="47"/>
  <c r="P32" i="17" s="1"/>
  <c r="M11" i="47"/>
  <c r="Q32" i="17" s="1"/>
  <c r="N11" i="47"/>
  <c r="R32" i="17" s="1"/>
  <c r="O11" i="47"/>
  <c r="S32" i="17" s="1"/>
  <c r="T32" i="17"/>
  <c r="Q11" i="47"/>
  <c r="U32" i="17" s="1"/>
  <c r="R11" i="47"/>
  <c r="V32" i="17" s="1"/>
  <c r="S11" i="47"/>
  <c r="W32" i="17" s="1"/>
  <c r="T11" i="47"/>
  <c r="U11" i="47"/>
  <c r="V11" i="47"/>
  <c r="W11" i="47"/>
  <c r="Y32" i="17" s="1"/>
  <c r="X11" i="47"/>
  <c r="Z32" i="17" s="1"/>
  <c r="Y11" i="47"/>
  <c r="AA32" i="17" s="1"/>
  <c r="Z11" i="47"/>
  <c r="AB32" i="17" s="1"/>
  <c r="G10" i="46"/>
  <c r="K31" i="17" s="1"/>
  <c r="L31" i="17"/>
  <c r="I10" i="46"/>
  <c r="M31" i="17" s="1"/>
  <c r="J10" i="46"/>
  <c r="N31" i="17" s="1"/>
  <c r="K10" i="46"/>
  <c r="O31" i="17" s="1"/>
  <c r="L10" i="46"/>
  <c r="P31" i="17" s="1"/>
  <c r="M10" i="46"/>
  <c r="Q31" i="17" s="1"/>
  <c r="N10" i="46"/>
  <c r="R31" i="17" s="1"/>
  <c r="O10" i="46"/>
  <c r="S31" i="17" s="1"/>
  <c r="P10" i="46"/>
  <c r="T31" i="17" s="1"/>
  <c r="Q10" i="46"/>
  <c r="U31" i="17" s="1"/>
  <c r="V31" i="17"/>
  <c r="S10" i="46"/>
  <c r="W31" i="17" s="1"/>
  <c r="T10" i="46"/>
  <c r="U10" i="46"/>
  <c r="V10" i="46"/>
  <c r="Y31" i="17"/>
  <c r="X10" i="46"/>
  <c r="Z31" i="17" s="1"/>
  <c r="AA31" i="17"/>
  <c r="Z10" i="46"/>
  <c r="AB31" i="17" s="1"/>
  <c r="G15" i="45"/>
  <c r="K30" i="17" s="1"/>
  <c r="H15" i="45"/>
  <c r="L30" i="17" s="1"/>
  <c r="I15" i="45"/>
  <c r="M30" i="17" s="1"/>
  <c r="J15" i="45"/>
  <c r="N30" i="17" s="1"/>
  <c r="K15" i="45"/>
  <c r="O30" i="17" s="1"/>
  <c r="L15" i="45"/>
  <c r="P30" i="17" s="1"/>
  <c r="M15" i="45"/>
  <c r="Q30" i="17" s="1"/>
  <c r="N15" i="45"/>
  <c r="R30" i="17" s="1"/>
  <c r="O15" i="45"/>
  <c r="S30" i="17" s="1"/>
  <c r="P15" i="45"/>
  <c r="T30" i="17" s="1"/>
  <c r="Q15" i="45"/>
  <c r="U30" i="17" s="1"/>
  <c r="R15" i="45"/>
  <c r="V30" i="17" s="1"/>
  <c r="S15" i="45"/>
  <c r="W30" i="17" s="1"/>
  <c r="T15" i="45"/>
  <c r="U15" i="45"/>
  <c r="V15" i="45"/>
  <c r="W15" i="45"/>
  <c r="Y30" i="17" s="1"/>
  <c r="X15" i="45"/>
  <c r="Z30" i="17" s="1"/>
  <c r="Y15" i="45"/>
  <c r="AA30" i="17" s="1"/>
  <c r="Z15" i="45"/>
  <c r="AB30" i="17" s="1"/>
  <c r="G16" i="44"/>
  <c r="K29" i="17" s="1"/>
  <c r="H16" i="44"/>
  <c r="L29" i="17" s="1"/>
  <c r="I16" i="44"/>
  <c r="M29" i="17" s="1"/>
  <c r="J16" i="44"/>
  <c r="N29" i="17" s="1"/>
  <c r="K16" i="44"/>
  <c r="O29" i="17" s="1"/>
  <c r="L16" i="44"/>
  <c r="P29" i="17" s="1"/>
  <c r="M16" i="44"/>
  <c r="Q29" i="17" s="1"/>
  <c r="N16" i="44"/>
  <c r="R29" i="17" s="1"/>
  <c r="O16" i="44"/>
  <c r="S29" i="17" s="1"/>
  <c r="P16" i="44"/>
  <c r="T29" i="17" s="1"/>
  <c r="Q16" i="44"/>
  <c r="U29" i="17" s="1"/>
  <c r="R16" i="44"/>
  <c r="V29" i="17" s="1"/>
  <c r="S16" i="44"/>
  <c r="W29" i="17" s="1"/>
  <c r="T16" i="44"/>
  <c r="U16" i="44"/>
  <c r="V16" i="44"/>
  <c r="W16" i="44"/>
  <c r="Y29" i="17" s="1"/>
  <c r="X16" i="44"/>
  <c r="Z29" i="17" s="1"/>
  <c r="Y16" i="44"/>
  <c r="AA29" i="17" s="1"/>
  <c r="Z16" i="44"/>
  <c r="AB29" i="17" s="1"/>
  <c r="G7" i="43"/>
  <c r="K26" i="17" s="1"/>
  <c r="H7" i="43"/>
  <c r="L26" i="17" s="1"/>
  <c r="I7" i="43"/>
  <c r="M26" i="17" s="1"/>
  <c r="J7" i="43"/>
  <c r="N26" i="17" s="1"/>
  <c r="K7" i="43"/>
  <c r="O26" i="17" s="1"/>
  <c r="L7" i="43"/>
  <c r="P26" i="17" s="1"/>
  <c r="M7" i="43"/>
  <c r="Q26" i="17" s="1"/>
  <c r="N7" i="43"/>
  <c r="R26" i="17" s="1"/>
  <c r="O7" i="43"/>
  <c r="S26" i="17" s="1"/>
  <c r="P7" i="43"/>
  <c r="T26" i="17" s="1"/>
  <c r="Q7" i="43"/>
  <c r="U26" i="17" s="1"/>
  <c r="R7" i="43"/>
  <c r="V26" i="17" s="1"/>
  <c r="S7" i="43"/>
  <c r="W26" i="17" s="1"/>
  <c r="T7" i="43"/>
  <c r="U7" i="43"/>
  <c r="V7" i="43"/>
  <c r="W7" i="43"/>
  <c r="Y26" i="17" s="1"/>
  <c r="X7" i="43"/>
  <c r="Z26" i="17" s="1"/>
  <c r="Y7" i="43"/>
  <c r="AA26" i="17" s="1"/>
  <c r="Z7" i="43"/>
  <c r="AB26" i="17" s="1"/>
  <c r="G12" i="42"/>
  <c r="K25" i="17" s="1"/>
  <c r="H12" i="42"/>
  <c r="L25" i="17" s="1"/>
  <c r="I12" i="42"/>
  <c r="M25" i="17" s="1"/>
  <c r="J12" i="42"/>
  <c r="N25" i="17" s="1"/>
  <c r="K12" i="42"/>
  <c r="O25" i="17" s="1"/>
  <c r="L12" i="42"/>
  <c r="P25" i="17" s="1"/>
  <c r="M12" i="42"/>
  <c r="Q25" i="17" s="1"/>
  <c r="N12" i="42"/>
  <c r="R25" i="17" s="1"/>
  <c r="O12" i="42"/>
  <c r="S25" i="17" s="1"/>
  <c r="P12" i="42"/>
  <c r="T25" i="17" s="1"/>
  <c r="Q12" i="42"/>
  <c r="U25" i="17" s="1"/>
  <c r="R12" i="42"/>
  <c r="V25" i="17" s="1"/>
  <c r="S12" i="42"/>
  <c r="W25" i="17" s="1"/>
  <c r="T12" i="42"/>
  <c r="U12" i="42"/>
  <c r="V12" i="42"/>
  <c r="W12" i="42"/>
  <c r="Y25" i="17" s="1"/>
  <c r="X12" i="42"/>
  <c r="Z25" i="17" s="1"/>
  <c r="Y12" i="42"/>
  <c r="AA25" i="17" s="1"/>
  <c r="Z12" i="42"/>
  <c r="AB25" i="17" s="1"/>
  <c r="G12" i="39"/>
  <c r="K24" i="17" s="1"/>
  <c r="H12" i="39"/>
  <c r="L24" i="17" s="1"/>
  <c r="I12" i="39"/>
  <c r="M24" i="17" s="1"/>
  <c r="J12" i="39"/>
  <c r="N24" i="17" s="1"/>
  <c r="K12" i="39"/>
  <c r="O24" i="17" s="1"/>
  <c r="L12" i="39"/>
  <c r="P24" i="17" s="1"/>
  <c r="M12" i="39"/>
  <c r="Q24" i="17" s="1"/>
  <c r="N12" i="39"/>
  <c r="R24" i="17" s="1"/>
  <c r="O12" i="39"/>
  <c r="S24" i="17" s="1"/>
  <c r="P12" i="39"/>
  <c r="T24" i="17" s="1"/>
  <c r="Q12" i="39"/>
  <c r="U24" i="17" s="1"/>
  <c r="R12" i="39"/>
  <c r="V24" i="17" s="1"/>
  <c r="S12" i="39"/>
  <c r="W24" i="17" s="1"/>
  <c r="T12" i="39"/>
  <c r="U12" i="39"/>
  <c r="V12" i="39"/>
  <c r="W12" i="39"/>
  <c r="Y24" i="17" s="1"/>
  <c r="X12" i="39"/>
  <c r="Z24" i="17" s="1"/>
  <c r="Y12" i="39"/>
  <c r="AA24" i="17" s="1"/>
  <c r="Z12" i="39"/>
  <c r="AB24" i="17" s="1"/>
  <c r="G10" i="38"/>
  <c r="K23" i="17" s="1"/>
  <c r="H10" i="38"/>
  <c r="L23" i="17" s="1"/>
  <c r="I10" i="38"/>
  <c r="M23" i="17" s="1"/>
  <c r="J10" i="38"/>
  <c r="N23" i="17" s="1"/>
  <c r="K10" i="38"/>
  <c r="O23" i="17" s="1"/>
  <c r="L10" i="38"/>
  <c r="P23" i="17" s="1"/>
  <c r="M10" i="38"/>
  <c r="Q23" i="17" s="1"/>
  <c r="N10" i="38"/>
  <c r="R23" i="17" s="1"/>
  <c r="O10" i="38"/>
  <c r="S23" i="17" s="1"/>
  <c r="P10" i="38"/>
  <c r="T23" i="17" s="1"/>
  <c r="Q10" i="38"/>
  <c r="U23" i="17" s="1"/>
  <c r="R10" i="38"/>
  <c r="V23" i="17" s="1"/>
  <c r="S10" i="38"/>
  <c r="W23" i="17" s="1"/>
  <c r="T10" i="38"/>
  <c r="U10" i="38"/>
  <c r="V10" i="38"/>
  <c r="W10" i="38"/>
  <c r="Y23" i="17" s="1"/>
  <c r="X10" i="38"/>
  <c r="Z23" i="17" s="1"/>
  <c r="Y10" i="38"/>
  <c r="AA23" i="17" s="1"/>
  <c r="Z10" i="38"/>
  <c r="AB23" i="17" s="1"/>
  <c r="G12" i="37"/>
  <c r="K22" i="17" s="1"/>
  <c r="H12" i="37"/>
  <c r="L22" i="17" s="1"/>
  <c r="I12" i="37"/>
  <c r="M22" i="17" s="1"/>
  <c r="J12" i="37"/>
  <c r="N22" i="17" s="1"/>
  <c r="K12" i="37"/>
  <c r="O22" i="17" s="1"/>
  <c r="L12" i="37"/>
  <c r="P22" i="17" s="1"/>
  <c r="M12" i="37"/>
  <c r="Q22" i="17" s="1"/>
  <c r="N12" i="37"/>
  <c r="R22" i="17" s="1"/>
  <c r="O12" i="37"/>
  <c r="S22" i="17" s="1"/>
  <c r="P12" i="37"/>
  <c r="T22" i="17" s="1"/>
  <c r="Q12" i="37"/>
  <c r="U22" i="17" s="1"/>
  <c r="R12" i="37"/>
  <c r="V22" i="17" s="1"/>
  <c r="S12" i="37"/>
  <c r="W22" i="17" s="1"/>
  <c r="T12" i="37"/>
  <c r="U12" i="37"/>
  <c r="V12" i="37"/>
  <c r="W12" i="37"/>
  <c r="Y22" i="17" s="1"/>
  <c r="X12" i="37"/>
  <c r="Z22" i="17" s="1"/>
  <c r="Y12" i="37"/>
  <c r="AA22" i="17" s="1"/>
  <c r="Z12" i="37"/>
  <c r="AB22" i="17" s="1"/>
  <c r="G7" i="36"/>
  <c r="K21" i="17" s="1"/>
  <c r="H7" i="36"/>
  <c r="L21" i="17" s="1"/>
  <c r="I7" i="36"/>
  <c r="M21" i="17" s="1"/>
  <c r="J7" i="36"/>
  <c r="N21" i="17" s="1"/>
  <c r="K7" i="36"/>
  <c r="O21" i="17" s="1"/>
  <c r="L7" i="36"/>
  <c r="P21" i="17" s="1"/>
  <c r="M7" i="36"/>
  <c r="Q21" i="17" s="1"/>
  <c r="N7" i="36"/>
  <c r="R21" i="17" s="1"/>
  <c r="O7" i="36"/>
  <c r="S21" i="17" s="1"/>
  <c r="P7" i="36"/>
  <c r="T21" i="17" s="1"/>
  <c r="Q7" i="36"/>
  <c r="U21" i="17" s="1"/>
  <c r="R7" i="36"/>
  <c r="V21" i="17" s="1"/>
  <c r="S7" i="36"/>
  <c r="W21" i="17" s="1"/>
  <c r="T7" i="36"/>
  <c r="U7" i="36"/>
  <c r="V7" i="36"/>
  <c r="W7" i="36"/>
  <c r="Y21" i="17" s="1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Y20" i="17"/>
  <c r="Z20" i="17"/>
  <c r="AA20" i="17"/>
  <c r="AB20" i="17"/>
  <c r="G12" i="33"/>
  <c r="K19" i="17" s="1"/>
  <c r="H12" i="33"/>
  <c r="L19" i="17" s="1"/>
  <c r="I12" i="33"/>
  <c r="M19" i="17" s="1"/>
  <c r="J12" i="33"/>
  <c r="N19" i="17" s="1"/>
  <c r="K12" i="33"/>
  <c r="O19" i="17" s="1"/>
  <c r="L12" i="33"/>
  <c r="P19" i="17" s="1"/>
  <c r="M12" i="33"/>
  <c r="Q19" i="17" s="1"/>
  <c r="N12" i="33"/>
  <c r="R19" i="17" s="1"/>
  <c r="O12" i="33"/>
  <c r="S19" i="17" s="1"/>
  <c r="P12" i="33"/>
  <c r="T19" i="17" s="1"/>
  <c r="Q12" i="33"/>
  <c r="U19" i="17" s="1"/>
  <c r="R12" i="33"/>
  <c r="V19" i="17" s="1"/>
  <c r="S12" i="33"/>
  <c r="W19" i="17" s="1"/>
  <c r="T12" i="33"/>
  <c r="U12" i="33"/>
  <c r="V12" i="33"/>
  <c r="W12" i="33"/>
  <c r="Y19" i="17" s="1"/>
  <c r="X12" i="33"/>
  <c r="Z19" i="17" s="1"/>
  <c r="Y12" i="33"/>
  <c r="AA19" i="17" s="1"/>
  <c r="Z12" i="33"/>
  <c r="AB19" i="17" s="1"/>
  <c r="G16" i="32"/>
  <c r="K18" i="17" s="1"/>
  <c r="H16" i="32"/>
  <c r="L18" i="17" s="1"/>
  <c r="I16" i="32"/>
  <c r="M18" i="17" s="1"/>
  <c r="J16" i="32"/>
  <c r="N18" i="17" s="1"/>
  <c r="K16" i="32"/>
  <c r="O18" i="17" s="1"/>
  <c r="L16" i="32"/>
  <c r="P18" i="17" s="1"/>
  <c r="M16" i="32"/>
  <c r="Q18" i="17" s="1"/>
  <c r="N16" i="32"/>
  <c r="R18" i="17" s="1"/>
  <c r="O16" i="32"/>
  <c r="S18" i="17" s="1"/>
  <c r="P16" i="32"/>
  <c r="T18" i="17" s="1"/>
  <c r="Q16" i="32"/>
  <c r="U18" i="17" s="1"/>
  <c r="R16" i="32"/>
  <c r="V18" i="17" s="1"/>
  <c r="S16" i="32"/>
  <c r="W18" i="17" s="1"/>
  <c r="T16" i="32"/>
  <c r="U16" i="32"/>
  <c r="V16" i="32"/>
  <c r="W16" i="32"/>
  <c r="Y18" i="17" s="1"/>
  <c r="X16" i="32"/>
  <c r="Z18" i="17" s="1"/>
  <c r="Y16" i="32"/>
  <c r="AA18" i="17" s="1"/>
  <c r="Z16" i="32"/>
  <c r="AB18" i="17" s="1"/>
  <c r="G7" i="35"/>
  <c r="H7" i="35"/>
  <c r="I7" i="35"/>
  <c r="J7" i="35"/>
  <c r="K7" i="35"/>
  <c r="L7" i="35"/>
  <c r="M7" i="35"/>
  <c r="N7" i="35"/>
  <c r="O7" i="35"/>
  <c r="P7" i="35"/>
  <c r="Q7" i="35"/>
  <c r="R7" i="35"/>
  <c r="S7" i="35"/>
  <c r="T7" i="35"/>
  <c r="U7" i="35"/>
  <c r="V7" i="35"/>
  <c r="W7" i="35"/>
  <c r="X7" i="35"/>
  <c r="Y7" i="35"/>
  <c r="Z7" i="35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Y17" i="17"/>
  <c r="Z17" i="17"/>
  <c r="AA17" i="17"/>
  <c r="AB17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Y16" i="17"/>
  <c r="Z16" i="17"/>
  <c r="AA16" i="17"/>
  <c r="AB16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Y15" i="17"/>
  <c r="Z15" i="17"/>
  <c r="AA15" i="17"/>
  <c r="AB15" i="17"/>
  <c r="K14" i="17"/>
  <c r="L14" i="17"/>
  <c r="M14" i="17"/>
  <c r="N14" i="17"/>
  <c r="O14" i="17"/>
  <c r="P14" i="17"/>
  <c r="Q14" i="17"/>
  <c r="R14" i="17"/>
  <c r="S14" i="17"/>
  <c r="U14" i="17"/>
  <c r="V14" i="17"/>
  <c r="W14" i="17"/>
  <c r="Y14" i="17"/>
  <c r="Z14" i="17"/>
  <c r="AA14" i="17"/>
  <c r="AB14" i="17"/>
  <c r="F24" i="28"/>
  <c r="J14" i="17" s="1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Y13" i="17"/>
  <c r="Z13" i="17"/>
  <c r="AA13" i="17"/>
  <c r="AB13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Y12" i="17"/>
  <c r="Z12" i="17"/>
  <c r="AA12" i="17"/>
  <c r="AB12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Y11" i="17"/>
  <c r="Z11" i="17"/>
  <c r="AA11" i="17"/>
  <c r="AB11" i="17"/>
  <c r="G27" i="24"/>
  <c r="K10" i="17" s="1"/>
  <c r="H27" i="24"/>
  <c r="L10" i="17" s="1"/>
  <c r="I27" i="24"/>
  <c r="M10" i="17" s="1"/>
  <c r="J27" i="24"/>
  <c r="N10" i="17" s="1"/>
  <c r="K27" i="24"/>
  <c r="O10" i="17" s="1"/>
  <c r="L27" i="24"/>
  <c r="P10" i="17" s="1"/>
  <c r="M27" i="24"/>
  <c r="Q10" i="17" s="1"/>
  <c r="N27" i="24"/>
  <c r="R10" i="17" s="1"/>
  <c r="O27" i="24"/>
  <c r="S10" i="17" s="1"/>
  <c r="P27" i="24"/>
  <c r="T10" i="17" s="1"/>
  <c r="Q27" i="24"/>
  <c r="U10" i="17" s="1"/>
  <c r="R27" i="24"/>
  <c r="V10" i="17" s="1"/>
  <c r="S27" i="24"/>
  <c r="W10" i="17" s="1"/>
  <c r="T27" i="24"/>
  <c r="U27" i="24"/>
  <c r="V27" i="24"/>
  <c r="W27" i="24"/>
  <c r="Y10" i="17" s="1"/>
  <c r="X27" i="24"/>
  <c r="Z10" i="17" s="1"/>
  <c r="Y27" i="24"/>
  <c r="AA10" i="17" s="1"/>
  <c r="Z27" i="24"/>
  <c r="AB10" i="17" s="1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Y9" i="17"/>
  <c r="Z9" i="17"/>
  <c r="AA9" i="17"/>
  <c r="AB9" i="17"/>
  <c r="X45" i="17" l="1"/>
  <c r="AD45" i="17" s="1"/>
  <c r="X37" i="17"/>
  <c r="X36" i="17"/>
  <c r="AD36" i="17" s="1"/>
  <c r="X35" i="17"/>
  <c r="X42" i="17"/>
  <c r="X41" i="17"/>
  <c r="Y49" i="17"/>
  <c r="N49" i="17"/>
  <c r="X10" i="17"/>
  <c r="X11" i="17"/>
  <c r="X12" i="17"/>
  <c r="X13" i="17"/>
  <c r="X14" i="17"/>
  <c r="X15" i="17"/>
  <c r="X19" i="17"/>
  <c r="X20" i="17"/>
  <c r="X21" i="17"/>
  <c r="X23" i="17"/>
  <c r="X24" i="17"/>
  <c r="X25" i="17"/>
  <c r="X26" i="17"/>
  <c r="X30" i="17"/>
  <c r="AD30" i="17" s="1"/>
  <c r="X31" i="17"/>
  <c r="X32" i="17"/>
  <c r="X33" i="17"/>
  <c r="X48" i="17"/>
  <c r="X47" i="17"/>
  <c r="X46" i="17"/>
  <c r="AD46" i="17" s="1"/>
  <c r="X44" i="17"/>
  <c r="AD44" i="17" s="1"/>
  <c r="X29" i="17"/>
  <c r="X43" i="17"/>
  <c r="X38" i="17"/>
  <c r="AD38" i="17" s="1"/>
  <c r="X34" i="17"/>
  <c r="X22" i="17"/>
  <c r="X18" i="17"/>
  <c r="X17" i="17"/>
  <c r="X16" i="17"/>
  <c r="X9" i="17"/>
  <c r="P49" i="17"/>
  <c r="U49" i="17"/>
  <c r="K49" i="17"/>
  <c r="W49" i="17"/>
  <c r="M49" i="17"/>
  <c r="O49" i="17"/>
  <c r="Q49" i="17"/>
  <c r="S49" i="17"/>
  <c r="AA49" i="17"/>
  <c r="L49" i="17"/>
  <c r="R49" i="17"/>
  <c r="T49" i="17"/>
  <c r="V49" i="17"/>
  <c r="Z49" i="17"/>
  <c r="AB49" i="17"/>
  <c r="D48" i="17"/>
  <c r="D47" i="17"/>
  <c r="D46" i="17"/>
  <c r="D44" i="17"/>
  <c r="D43" i="17"/>
  <c r="D42" i="17"/>
  <c r="D41" i="17"/>
  <c r="D38" i="17"/>
  <c r="D37" i="17"/>
  <c r="D36" i="17"/>
  <c r="D35" i="17"/>
  <c r="D34" i="17"/>
  <c r="D33" i="17"/>
  <c r="D32" i="17"/>
  <c r="D31" i="17"/>
  <c r="D30" i="17"/>
  <c r="D29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AA50" i="17" l="1"/>
  <c r="X49" i="17"/>
  <c r="X50" i="17" s="1"/>
  <c r="W50" i="17"/>
  <c r="F8" i="65"/>
  <c r="J47" i="17" s="1"/>
  <c r="F24" i="64"/>
  <c r="J46" i="17" s="1"/>
  <c r="F21" i="63"/>
  <c r="J45" i="17" s="1"/>
  <c r="F7" i="62"/>
  <c r="J44" i="17" s="1"/>
  <c r="F12" i="60"/>
  <c r="J42" i="17" s="1"/>
  <c r="F11" i="59"/>
  <c r="J41" i="17" s="1"/>
  <c r="F7" i="58"/>
  <c r="F8" i="55"/>
  <c r="J37" i="17" s="1"/>
  <c r="F18" i="54"/>
  <c r="J36" i="17" s="1"/>
  <c r="F9" i="53"/>
  <c r="F12" i="52"/>
  <c r="J35" i="17" s="1"/>
  <c r="F10" i="51"/>
  <c r="J34" i="17" s="1"/>
  <c r="F7" i="50"/>
  <c r="J33" i="17" s="1"/>
  <c r="F11" i="47"/>
  <c r="J32" i="17" s="1"/>
  <c r="F10" i="46"/>
  <c r="J31" i="17" s="1"/>
  <c r="F15" i="45"/>
  <c r="J30" i="17" s="1"/>
  <c r="F16" i="44"/>
  <c r="J29" i="17" s="1"/>
  <c r="F7" i="43"/>
  <c r="J26" i="17" s="1"/>
  <c r="F12" i="42"/>
  <c r="J25" i="17" s="1"/>
  <c r="F12" i="39"/>
  <c r="J24" i="17" s="1"/>
  <c r="AA52" i="17" l="1"/>
  <c r="X52" i="17"/>
  <c r="F10" i="38"/>
  <c r="J23" i="17" s="1"/>
  <c r="F12" i="37"/>
  <c r="J22" i="17" s="1"/>
  <c r="F7" i="36"/>
  <c r="J21" i="17" s="1"/>
  <c r="F7" i="35"/>
  <c r="F38" i="34"/>
  <c r="J20" i="17" s="1"/>
  <c r="F12" i="33"/>
  <c r="J19" i="17" s="1"/>
  <c r="F16" i="32"/>
  <c r="J18" i="17" s="1"/>
  <c r="F14" i="31"/>
  <c r="J17" i="17" s="1"/>
  <c r="F16" i="30"/>
  <c r="J16" i="17" s="1"/>
  <c r="F9" i="29"/>
  <c r="J15" i="17" s="1"/>
  <c r="F11" i="27"/>
  <c r="J13" i="17" s="1"/>
  <c r="F24" i="26"/>
  <c r="J12" i="17" s="1"/>
  <c r="F13" i="25"/>
  <c r="J11" i="17" s="1"/>
  <c r="F27" i="24"/>
  <c r="J10" i="17" s="1"/>
  <c r="F21" i="2"/>
  <c r="J9" i="17" s="1"/>
  <c r="M6" i="22" l="1"/>
  <c r="M8" i="22" s="1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P6" i="22"/>
  <c r="P8" i="22" s="1"/>
  <c r="Q6" i="22"/>
  <c r="Q8" i="22" s="1"/>
  <c r="R6" i="22"/>
  <c r="R8" i="22" s="1"/>
  <c r="T6" i="22"/>
  <c r="T8" i="22" s="1"/>
  <c r="V6" i="22"/>
  <c r="V8" i="22" s="1"/>
  <c r="AA6" i="22"/>
  <c r="AA8" i="22" s="1"/>
  <c r="J6" i="22"/>
  <c r="J8" i="22" s="1"/>
  <c r="K6" i="22" l="1"/>
  <c r="K8" i="22" s="1"/>
  <c r="O6" i="22"/>
  <c r="O8" i="22" s="1"/>
  <c r="W6" i="22"/>
  <c r="W8" i="22" s="1"/>
  <c r="AB6" i="22"/>
  <c r="AB8" i="22" s="1"/>
  <c r="Z6" i="22"/>
  <c r="Z8" i="22" s="1"/>
  <c r="Y6" i="22"/>
  <c r="Y8" i="22" s="1"/>
  <c r="X6" i="22"/>
  <c r="X8" i="22" s="1"/>
  <c r="S6" i="22"/>
  <c r="S8" i="22" s="1"/>
  <c r="L6" i="22"/>
  <c r="L8" i="22" s="1"/>
  <c r="U6" i="22"/>
  <c r="U8" i="22" s="1"/>
  <c r="N6" i="22"/>
  <c r="N8" i="22" s="1"/>
  <c r="J17" i="1"/>
  <c r="B12" i="1"/>
  <c r="B13" i="1" s="1"/>
  <c r="B14" i="1" s="1"/>
  <c r="B16" i="1" s="1"/>
  <c r="F12" i="66" l="1"/>
  <c r="J48" i="17" s="1"/>
  <c r="J49" i="17" s="1"/>
  <c r="C5" i="17" s="1"/>
</calcChain>
</file>

<file path=xl/comments1.xml><?xml version="1.0" encoding="utf-8"?>
<comments xmlns="http://schemas.openxmlformats.org/spreadsheetml/2006/main">
  <authors>
    <author>User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semak alamat lengkap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keluasan dalam hektar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KKR unit tanah semak no lot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jkr johor kemaskini semula setelah ukur halus.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semakan unit tanah KKR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no warta</t>
        </r>
      </text>
    </comment>
    <comment ref="F2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SEMAK</t>
        </r>
      </text>
    </comment>
    <comment ref="AD2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untuk makluman unit tanah KKR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status Plot B (status penukaran milik tanah dengan PTP)</t>
        </r>
      </text>
    </comment>
    <comment ref="F2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untuk semakan Unit Tanah KKR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tanah stock pile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</t>
        </r>
      </text>
    </comment>
    <comment ref="F3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semak.
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jkr johor kemaskini alamat penuh (nama Jalan)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JKR Johor - tiada poskod</t>
        </r>
      </text>
    </comment>
    <comment ref="F4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Semak JKPTG Johor</t>
        </r>
      </text>
    </comment>
    <comment ref="D4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tiada poskod</t>
        </r>
      </text>
    </comment>
    <comment ref="D4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memang tiada nama jalan</t>
        </r>
      </text>
    </comment>
    <comment ref="F48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unit tanah semak semula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cari no unit rumah dan tahun dibina</t>
        </r>
      </text>
    </comment>
  </commentList>
</comments>
</file>

<file path=xl/sharedStrings.xml><?xml version="1.0" encoding="utf-8"?>
<sst xmlns="http://schemas.openxmlformats.org/spreadsheetml/2006/main" count="2304" uniqueCount="614">
  <si>
    <t>Senarai Bangunan Kuarters di bawah Kawalan KKR</t>
  </si>
  <si>
    <t>JKR WILAYAH PERSEKUTUAN KUALA LUMPUR</t>
  </si>
  <si>
    <t xml:space="preserve">Kementerian: </t>
  </si>
  <si>
    <t>KEMENTERIAN KERJA RAYA</t>
  </si>
  <si>
    <t xml:space="preserve">Jabatan:  </t>
  </si>
  <si>
    <t>JABATAN KERJA RAYA</t>
  </si>
  <si>
    <t>CATATAN</t>
  </si>
  <si>
    <t>BIL KKR</t>
  </si>
  <si>
    <t>DAERAH</t>
  </si>
  <si>
    <t>NO. LOT TANAH</t>
  </si>
  <si>
    <t>NO. HAKMILIK/ NO. WARTA</t>
  </si>
  <si>
    <t>LUAS (HEKTAR)</t>
  </si>
  <si>
    <t>BILANGAN UNIT</t>
  </si>
  <si>
    <t>KELAS KUARTERS</t>
  </si>
  <si>
    <t>NO. DPA</t>
  </si>
  <si>
    <t>NO. HAK MILIK</t>
  </si>
  <si>
    <t>TANAH SEMENTARA</t>
  </si>
  <si>
    <t>C</t>
  </si>
  <si>
    <t>D</t>
  </si>
  <si>
    <t>E</t>
  </si>
  <si>
    <t>F</t>
  </si>
  <si>
    <t>G</t>
  </si>
  <si>
    <t>H</t>
  </si>
  <si>
    <t>I</t>
  </si>
  <si>
    <t>J</t>
  </si>
  <si>
    <t>LL</t>
  </si>
  <si>
    <t>WPKL</t>
  </si>
  <si>
    <t>-</t>
  </si>
  <si>
    <t>S29761</t>
  </si>
  <si>
    <t>1105101MYS.140100.BA0002</t>
  </si>
  <si>
    <t>S0038</t>
  </si>
  <si>
    <t>MySPATA - Status Batal</t>
  </si>
  <si>
    <t>Lot 38550, Lot 38551, Lot 38552 &amp; Lot 38553</t>
  </si>
  <si>
    <t>S48467</t>
  </si>
  <si>
    <t>1105101MYS.140106.BA0002</t>
  </si>
  <si>
    <t>KUARTERS BATU 6 ½, JALAN PUCHONG, 58200, KUALA LUMPUR</t>
  </si>
  <si>
    <t>S0865</t>
  </si>
  <si>
    <t>MySPATA - Status Aktif</t>
  </si>
  <si>
    <t>PT. 5592</t>
  </si>
  <si>
    <t>S40053</t>
  </si>
  <si>
    <t>13.5977ac</t>
  </si>
  <si>
    <t>1105101MYS.140106.BA0001</t>
  </si>
  <si>
    <t>KUARTERS JKR BATU 4 ½ ,_x000D_
JALAN SUNGAI BESI,_x000D_
57100 KUALA LUMPUR._x000D_</t>
  </si>
  <si>
    <t>S0081</t>
  </si>
  <si>
    <t>Kuarters Batu 7 1/2 Sg Besi</t>
  </si>
  <si>
    <t>Dlm proses untuk mendapatkan maklumat milik aset bagi tujuan pendaftaran.</t>
  </si>
  <si>
    <t xml:space="preserve">Kuarters JKR Bt. 2,                                              1/2 Jalan Cheras, 55100 Kuala Lumpur       </t>
  </si>
  <si>
    <t>Pejabat JKR WPKL, Jalan Chan Sow Lin dan Stor KKR</t>
  </si>
  <si>
    <t>17SEK91</t>
  </si>
  <si>
    <t>1105101MYS.140000.BD0001</t>
  </si>
  <si>
    <t>MySPATA - JKR WPKL MERUPAKAN BANGUNAN DI BAWAH MILIKAN KKR DI MANA KONTRAKTOR PENGURUSAN FASILITI ADALAH SAMA IAITU TMR URUSHARTA</t>
  </si>
  <si>
    <t>KL</t>
  </si>
  <si>
    <t>NAMA KUARTERS</t>
  </si>
  <si>
    <t>KEADAAN KUARTERS (SKOR BCA)</t>
  </si>
  <si>
    <t>NEGERI</t>
  </si>
  <si>
    <t>PUCHIONG</t>
  </si>
  <si>
    <t>?</t>
  </si>
  <si>
    <t>STATUS PENGHUNI (JKR/AWAM/LUAR)</t>
  </si>
  <si>
    <t>IKUT RATING (SKOR DAN COLOR)</t>
  </si>
  <si>
    <t>SUNGAI BESI</t>
  </si>
  <si>
    <t>AKTIF</t>
  </si>
  <si>
    <t>USANG</t>
  </si>
  <si>
    <t>ROBOH</t>
  </si>
  <si>
    <t xml:space="preserve">STATUS KUARTERS </t>
  </si>
  <si>
    <t>84</t>
  </si>
  <si>
    <t xml:space="preserve">BILANGAN UNIT KUARTERS TIDAK SAMA DENGAN BIANGAN JENIS KUARTERS (D &amp; E)
</t>
  </si>
  <si>
    <t>MySPATA - Status Tak Aktif - CHECK</t>
  </si>
  <si>
    <t>CHERAS</t>
  </si>
  <si>
    <t xml:space="preserve">Kuarters JKR Elektrik  Bt. 2  1/2 Jalan Cheras,  55100 Kuala Lumpur </t>
  </si>
  <si>
    <t>Status bagi Kuarters Batu 2 ½ Jalan Cheras adalah tidah aktif kerana telah di syor roboh dan tiada lagi peruntukan disalurkan bagi penyelenggaraan
terbiar dan usang</t>
  </si>
  <si>
    <t>Aktif</t>
  </si>
  <si>
    <t>Usang</t>
  </si>
  <si>
    <t>Roboh</t>
  </si>
  <si>
    <t>JKR</t>
  </si>
  <si>
    <t>Awam</t>
  </si>
  <si>
    <t>Luar</t>
  </si>
  <si>
    <t>Kuarters Lengkok Belfield (TIADA ALAMAT LENGKAP)</t>
  </si>
  <si>
    <t>Banglo</t>
  </si>
  <si>
    <t>Semi D</t>
  </si>
  <si>
    <t>Teres</t>
  </si>
  <si>
    <t xml:space="preserve">Apartment </t>
  </si>
  <si>
    <t>Lain-lain</t>
  </si>
  <si>
    <t>DPA 1 :</t>
  </si>
  <si>
    <t>Kuarters Lengkok Belfields</t>
  </si>
  <si>
    <t>BIL. DPA</t>
  </si>
  <si>
    <t>STATUS KUARTERS</t>
  </si>
  <si>
    <t>STATUS PENGHUNI</t>
  </si>
  <si>
    <t>JENIS KUARTERS</t>
  </si>
  <si>
    <t>Tiada</t>
  </si>
  <si>
    <t>Jumlah</t>
  </si>
  <si>
    <t>MUKIM &amp; DAERAH</t>
  </si>
  <si>
    <t>BIL. UNIT KUARTERS</t>
  </si>
  <si>
    <t>Puchong</t>
  </si>
  <si>
    <t>KUARTERS:</t>
  </si>
  <si>
    <t>WILAYAH PERSEKUTUAN KUALA LUMPUR</t>
  </si>
  <si>
    <t>NAMA KUARTERS &amp; ALAMAT</t>
  </si>
  <si>
    <t>Apartment</t>
  </si>
  <si>
    <t>Berpenghuni</t>
  </si>
  <si>
    <t>Tidak berpenghuni</t>
  </si>
  <si>
    <t>NO. HAKMILIK / NO.WARTA</t>
  </si>
  <si>
    <t>KUARTERS JKR BATU 6 1/2
Jalan Puchong, 58200 Kuala Lumpur,</t>
  </si>
  <si>
    <t>Lot 38550, 
Lot 38551, 
Lot 38552 &amp;
 Lot 38553</t>
  </si>
  <si>
    <t>Bil Kuarters:</t>
  </si>
  <si>
    <t>Bil DPA :</t>
  </si>
  <si>
    <t>Tidak Berpenghuni</t>
  </si>
  <si>
    <t>Nota:</t>
  </si>
  <si>
    <t>1)</t>
  </si>
  <si>
    <t>Keadaan Kuarters (Skor BCA)</t>
  </si>
  <si>
    <t>Keadaan</t>
  </si>
  <si>
    <t>Rating</t>
  </si>
  <si>
    <t>Warna</t>
  </si>
  <si>
    <t>Sangat Baik</t>
  </si>
  <si>
    <t>Baik</t>
  </si>
  <si>
    <t>Sederhana</t>
  </si>
  <si>
    <t>Kritikal</t>
  </si>
  <si>
    <t>Sangat Kritikal</t>
  </si>
  <si>
    <t>1 hingga 5</t>
  </si>
  <si>
    <t xml:space="preserve">5 hingga 10 </t>
  </si>
  <si>
    <t>10 hingga 15</t>
  </si>
  <si>
    <t>15 hingga 20</t>
  </si>
  <si>
    <t>20 hingga 25</t>
  </si>
  <si>
    <t>JKR 1062A</t>
  </si>
  <si>
    <t>JKR 1063B</t>
  </si>
  <si>
    <t>JKR 1063A</t>
  </si>
  <si>
    <t>JKR 1062B</t>
  </si>
  <si>
    <t>NO. UNIT 
 KUARTERS</t>
  </si>
  <si>
    <t>NO. UNIT KUARTERS</t>
  </si>
  <si>
    <t>Johor</t>
  </si>
  <si>
    <t>Johor Bahru</t>
  </si>
  <si>
    <t>Kulai</t>
  </si>
  <si>
    <t>Segamat</t>
  </si>
  <si>
    <t>Batu Pahat</t>
  </si>
  <si>
    <t>Kluang</t>
  </si>
  <si>
    <t>Muar</t>
  </si>
  <si>
    <t>Kota Tinggi</t>
  </si>
  <si>
    <t>Mersing</t>
  </si>
  <si>
    <t>Ledang</t>
  </si>
  <si>
    <t>JOHOR</t>
  </si>
  <si>
    <t>846 A</t>
  </si>
  <si>
    <t>846 B</t>
  </si>
  <si>
    <t>846 C</t>
  </si>
  <si>
    <t>846 D</t>
  </si>
  <si>
    <t>846 E</t>
  </si>
  <si>
    <t>846 F</t>
  </si>
  <si>
    <t>1240 A</t>
  </si>
  <si>
    <t>1240 B</t>
  </si>
  <si>
    <t>1240 C</t>
  </si>
  <si>
    <t>1240 D</t>
  </si>
  <si>
    <t>1145-1</t>
  </si>
  <si>
    <t>1145-2</t>
  </si>
  <si>
    <t>1145-3</t>
  </si>
  <si>
    <t>1145-4</t>
  </si>
  <si>
    <t>1145-5</t>
  </si>
  <si>
    <t>1145-6</t>
  </si>
  <si>
    <t>1145-7</t>
  </si>
  <si>
    <t>1145-8</t>
  </si>
  <si>
    <t>1146-1</t>
  </si>
  <si>
    <t>1146-2</t>
  </si>
  <si>
    <t>1146-3</t>
  </si>
  <si>
    <t>1146-4</t>
  </si>
  <si>
    <t>1146-5</t>
  </si>
  <si>
    <t>1146-6</t>
  </si>
  <si>
    <t>1146-7</t>
  </si>
  <si>
    <t>6493 -1</t>
  </si>
  <si>
    <t>6493 - 2</t>
  </si>
  <si>
    <t>6493 - 3</t>
  </si>
  <si>
    <t>6493 - 4</t>
  </si>
  <si>
    <t>6493 - 5</t>
  </si>
  <si>
    <t>6493 - 6</t>
  </si>
  <si>
    <t>Plentong</t>
  </si>
  <si>
    <t>4762 A</t>
  </si>
  <si>
    <t>4762 B</t>
  </si>
  <si>
    <t>4762 C</t>
  </si>
  <si>
    <t>4762 D</t>
  </si>
  <si>
    <t>4762 E</t>
  </si>
  <si>
    <t>4763 A</t>
  </si>
  <si>
    <t>4763 B</t>
  </si>
  <si>
    <t>4763 C</t>
  </si>
  <si>
    <t>4763 D</t>
  </si>
  <si>
    <t>4763 E</t>
  </si>
  <si>
    <t>4764 A</t>
  </si>
  <si>
    <t>4764 B</t>
  </si>
  <si>
    <t>4764 C</t>
  </si>
  <si>
    <t>4764 D</t>
  </si>
  <si>
    <t>4765 A</t>
  </si>
  <si>
    <t>4765 B</t>
  </si>
  <si>
    <t>4765 C</t>
  </si>
  <si>
    <t>4765 D</t>
  </si>
  <si>
    <t>719 A</t>
  </si>
  <si>
    <t>719 B</t>
  </si>
  <si>
    <t>4753 -1</t>
  </si>
  <si>
    <t>4753 -2</t>
  </si>
  <si>
    <t>4753-3</t>
  </si>
  <si>
    <t>4754-A</t>
  </si>
  <si>
    <t>Sungai Segamat</t>
  </si>
  <si>
    <t>836 A</t>
  </si>
  <si>
    <t>836 B</t>
  </si>
  <si>
    <t>836 C</t>
  </si>
  <si>
    <t>823 A</t>
  </si>
  <si>
    <t>823 B</t>
  </si>
  <si>
    <t>824 A</t>
  </si>
  <si>
    <t xml:space="preserve">824 B </t>
  </si>
  <si>
    <t>860 A</t>
  </si>
  <si>
    <t>860 B</t>
  </si>
  <si>
    <t>861A</t>
  </si>
  <si>
    <t>861B</t>
  </si>
  <si>
    <t>862 A</t>
  </si>
  <si>
    <t>862 B</t>
  </si>
  <si>
    <t>Bandar Senggarang</t>
  </si>
  <si>
    <t>849 A</t>
  </si>
  <si>
    <t>849 B</t>
  </si>
  <si>
    <t>850 A</t>
  </si>
  <si>
    <t>850 B</t>
  </si>
  <si>
    <t>851 A</t>
  </si>
  <si>
    <t>851 B</t>
  </si>
  <si>
    <t>Simpang Kiri</t>
  </si>
  <si>
    <t>961 A</t>
  </si>
  <si>
    <t>961 B</t>
  </si>
  <si>
    <t xml:space="preserve">962 A </t>
  </si>
  <si>
    <t>962 B</t>
  </si>
  <si>
    <t>963 A</t>
  </si>
  <si>
    <t>963 B</t>
  </si>
  <si>
    <t>964 A</t>
  </si>
  <si>
    <t>964 B</t>
  </si>
  <si>
    <t>965 A</t>
  </si>
  <si>
    <t>965 B</t>
  </si>
  <si>
    <t>Bandar Kluang</t>
  </si>
  <si>
    <t>599 A</t>
  </si>
  <si>
    <t>599 B</t>
  </si>
  <si>
    <t>600 A</t>
  </si>
  <si>
    <t>600 B</t>
  </si>
  <si>
    <t>640 A</t>
  </si>
  <si>
    <t>640 B</t>
  </si>
  <si>
    <t>640 C</t>
  </si>
  <si>
    <t>640 D</t>
  </si>
  <si>
    <t>940 A</t>
  </si>
  <si>
    <t>940 B</t>
  </si>
  <si>
    <t>940 C</t>
  </si>
  <si>
    <t>273 A</t>
  </si>
  <si>
    <t>273 B</t>
  </si>
  <si>
    <t>273 C</t>
  </si>
  <si>
    <t>Paloh</t>
  </si>
  <si>
    <t>982 A</t>
  </si>
  <si>
    <t>982 B</t>
  </si>
  <si>
    <t>Pekan Nenas/Jeram Batu</t>
  </si>
  <si>
    <t>A 1</t>
  </si>
  <si>
    <t>A 2</t>
  </si>
  <si>
    <t>A 3</t>
  </si>
  <si>
    <t>A 4</t>
  </si>
  <si>
    <t>B 1</t>
  </si>
  <si>
    <t>B 2</t>
  </si>
  <si>
    <t>B 3</t>
  </si>
  <si>
    <t>B 4</t>
  </si>
  <si>
    <t>C 1</t>
  </si>
  <si>
    <t>C 2</t>
  </si>
  <si>
    <t>C 3</t>
  </si>
  <si>
    <t>C 4</t>
  </si>
  <si>
    <t>1222 A</t>
  </si>
  <si>
    <t>1222 B</t>
  </si>
  <si>
    <t>1103 A</t>
  </si>
  <si>
    <t xml:space="preserve">1103 B </t>
  </si>
  <si>
    <t>1103 C</t>
  </si>
  <si>
    <t>1103 D</t>
  </si>
  <si>
    <t>1755 A</t>
  </si>
  <si>
    <t>1755 B</t>
  </si>
  <si>
    <t>1756 A</t>
  </si>
  <si>
    <t>1756 B</t>
  </si>
  <si>
    <t>1756 C</t>
  </si>
  <si>
    <t>2299 A</t>
  </si>
  <si>
    <t>2299 B</t>
  </si>
  <si>
    <t>2299 C</t>
  </si>
  <si>
    <t>2299 D</t>
  </si>
  <si>
    <t>2299  E</t>
  </si>
  <si>
    <t>2299  F</t>
  </si>
  <si>
    <t>1378 (A)</t>
  </si>
  <si>
    <t>1378 (B)</t>
  </si>
  <si>
    <t>873 (A)</t>
  </si>
  <si>
    <t>873 (B)</t>
  </si>
  <si>
    <t>874 (A)</t>
  </si>
  <si>
    <t>874 (B)</t>
  </si>
  <si>
    <t>874 (C)</t>
  </si>
  <si>
    <t>874 (D)</t>
  </si>
  <si>
    <t>233 (1)</t>
  </si>
  <si>
    <t>233 (2)</t>
  </si>
  <si>
    <t>233 (3)</t>
  </si>
  <si>
    <t>233 (4)</t>
  </si>
  <si>
    <t>234 (1)</t>
  </si>
  <si>
    <t>234 (2)</t>
  </si>
  <si>
    <t>234 (3)</t>
  </si>
  <si>
    <t>234 (4)</t>
  </si>
  <si>
    <t>564 1</t>
  </si>
  <si>
    <t>564 2</t>
  </si>
  <si>
    <t>592 1</t>
  </si>
  <si>
    <t>592 2</t>
  </si>
  <si>
    <t>131 (A)</t>
  </si>
  <si>
    <t>131 (B)</t>
  </si>
  <si>
    <t>132 (A)</t>
  </si>
  <si>
    <t>132 (B)</t>
  </si>
  <si>
    <t>133 (A)</t>
  </si>
  <si>
    <t>133 (B)</t>
  </si>
  <si>
    <t>134 (A)</t>
  </si>
  <si>
    <t>134 (B)</t>
  </si>
  <si>
    <t>135 (A)</t>
  </si>
  <si>
    <t>135 (B)</t>
  </si>
  <si>
    <t>140 (A)</t>
  </si>
  <si>
    <t>140 (B)</t>
  </si>
  <si>
    <t>141 (A)</t>
  </si>
  <si>
    <t>141 (B)</t>
  </si>
  <si>
    <t>372A</t>
  </si>
  <si>
    <t>372B</t>
  </si>
  <si>
    <t>372C</t>
  </si>
  <si>
    <t>372D</t>
  </si>
  <si>
    <t>373A</t>
  </si>
  <si>
    <t>373B</t>
  </si>
  <si>
    <t>373C</t>
  </si>
  <si>
    <t>373D</t>
  </si>
  <si>
    <t>382 A</t>
  </si>
  <si>
    <t>382 B</t>
  </si>
  <si>
    <t>382 C</t>
  </si>
  <si>
    <t>382 D</t>
  </si>
  <si>
    <t>383A</t>
  </si>
  <si>
    <t>383B</t>
  </si>
  <si>
    <t>383C</t>
  </si>
  <si>
    <t>383D</t>
  </si>
  <si>
    <t>279 A</t>
  </si>
  <si>
    <t>279 B</t>
  </si>
  <si>
    <t>1062 (A)</t>
  </si>
  <si>
    <t>1062 (B)</t>
  </si>
  <si>
    <t>1063 (A)</t>
  </si>
  <si>
    <t>1063 (B)</t>
  </si>
  <si>
    <t>1064 (A)</t>
  </si>
  <si>
    <t>1064 (B)</t>
  </si>
  <si>
    <t>DPA 2 :</t>
  </si>
  <si>
    <t>Kuarters JKR Persekutuan Jalan Kebun Teh, 80200 Mukim Bandar Johor Bahru, Johor Bahru, Johor</t>
  </si>
  <si>
    <t>Kuarters JKR  Batu 10, Jalan Bertingkat Skudai,  81300 Skudai, Johor Bahru, Johor</t>
  </si>
  <si>
    <t>DPA 3:</t>
  </si>
  <si>
    <t>Kuarters JKR Elektrik Batu 10, Jalan Bertingkat Skudai,  81300 Skudai,   Johor Bahru, Johor</t>
  </si>
  <si>
    <t>DPA 4:</t>
  </si>
  <si>
    <t>Kuarters Jalan Sungai Tiram, Ulu Tiram,  79582 Johor Bahru, Johor</t>
  </si>
  <si>
    <t>DPA 5 :</t>
  </si>
  <si>
    <t>Rumah Pegawai (no unit  rumah??)</t>
  </si>
  <si>
    <t>DPA 6:</t>
  </si>
  <si>
    <t>Kuarters JKR Masai, Jalan Besar Masai, 79582  Johor Bahru, Johor</t>
  </si>
  <si>
    <t>DPA 7:</t>
  </si>
  <si>
    <t>DPA 8:</t>
  </si>
  <si>
    <t>DPA 10:</t>
  </si>
  <si>
    <t>DPA 12:</t>
  </si>
  <si>
    <t>DPA 13:</t>
  </si>
  <si>
    <t>DPA 14:</t>
  </si>
  <si>
    <t>Kuarters Jalan Pejabat Kerajaan,  Johor Bahru, Johor</t>
  </si>
  <si>
    <t>DPA 15:</t>
  </si>
  <si>
    <t>DPA 16:</t>
  </si>
  <si>
    <t>DPA 17:</t>
  </si>
  <si>
    <t>DPA 18:</t>
  </si>
  <si>
    <t>DPA 23:</t>
  </si>
  <si>
    <t>DPA 24:</t>
  </si>
  <si>
    <t>DPA 25:</t>
  </si>
  <si>
    <t>DPA 26:</t>
  </si>
  <si>
    <t>DPA 27:</t>
  </si>
  <si>
    <t>Kuarters Pekan Nenas / Jeram Batu, Pontian, Johor</t>
  </si>
  <si>
    <t>DPA 28:</t>
  </si>
  <si>
    <t>Kuarters Benut, Pontian, Johor</t>
  </si>
  <si>
    <t>DPA 29:</t>
  </si>
  <si>
    <t>Kuarters Ayer Masin, Penerok, Pontian, Johor</t>
  </si>
  <si>
    <t>DPA 30:</t>
  </si>
  <si>
    <t>DPA 31:</t>
  </si>
  <si>
    <t>Rumah Pekerja JKR  Parit Hj Ali, Jalan Abd Rahman, 84000 Muar, Johor</t>
  </si>
  <si>
    <t>DPA 35:</t>
  </si>
  <si>
    <t>DPA 36:</t>
  </si>
  <si>
    <t>Kuarters JKR Pekan Jemaluang, 86800 Mersing, Johor</t>
  </si>
  <si>
    <t>DPA 37:</t>
  </si>
  <si>
    <t>DPA 38:</t>
  </si>
  <si>
    <t>DPA 39:</t>
  </si>
  <si>
    <t>STATUS HAKMILIK</t>
  </si>
  <si>
    <t>TAHUN DIBINA</t>
  </si>
  <si>
    <t>NO. UNIT 
KUARTERS</t>
  </si>
  <si>
    <t>NO. UNIT  KUARTERS</t>
  </si>
  <si>
    <t>rezab persekutuan</t>
  </si>
  <si>
    <t>1354 &amp; 1799</t>
  </si>
  <si>
    <t>S94664</t>
  </si>
  <si>
    <t>1105101MYS.010811.BA0002</t>
  </si>
  <si>
    <t>S94663</t>
  </si>
  <si>
    <t>1105101MYS.010811.BA0003</t>
  </si>
  <si>
    <t>Tanah kerajaan negeri</t>
  </si>
  <si>
    <t xml:space="preserve">S93654 </t>
  </si>
  <si>
    <t>1105101MYS.010803.BA0001</t>
  </si>
  <si>
    <t xml:space="preserve">S93653 </t>
  </si>
  <si>
    <t>1105101MYS.010840.BA0001</t>
  </si>
  <si>
    <t xml:space="preserve"> 1005 &amp; 1524 </t>
  </si>
  <si>
    <t>1105101MYS.010811.BA0004</t>
  </si>
  <si>
    <t>S93666</t>
  </si>
  <si>
    <t>1105101MYS.011100.BA0002</t>
  </si>
  <si>
    <t xml:space="preserve">S93650 </t>
  </si>
  <si>
    <t>1105101MYS.010203.BA0002</t>
  </si>
  <si>
    <t>1105101MYS.010240.BA0005</t>
  </si>
  <si>
    <t>1105101MYS.010202.BA0001</t>
  </si>
  <si>
    <t>S93652</t>
  </si>
  <si>
    <t>1105101MYS.010202.BA0002</t>
  </si>
  <si>
    <t>S93651</t>
  </si>
  <si>
    <t>1105101MYS.010203.BA0001</t>
  </si>
  <si>
    <t>tanah kerajaan negeri</t>
  </si>
  <si>
    <t>S48505</t>
  </si>
  <si>
    <t>1105101MYS.010240.BA0002</t>
  </si>
  <si>
    <t>1105101MYS.010240.BA0001</t>
  </si>
  <si>
    <t>S93668</t>
  </si>
  <si>
    <t>1105101MYS.010342.BA0001</t>
  </si>
  <si>
    <t>S48537</t>
  </si>
  <si>
    <t>1105101MYS.010307.BA0001</t>
  </si>
  <si>
    <t>S48535</t>
  </si>
  <si>
    <t>1105101MYS.010340.BA0001</t>
  </si>
  <si>
    <t>S48534</t>
  </si>
  <si>
    <t>1105101MYS.010302.BA0001</t>
  </si>
  <si>
    <t>S48533</t>
  </si>
  <si>
    <t>1105101MYS.010301.BA0001</t>
  </si>
  <si>
    <t xml:space="preserve">S48532 </t>
  </si>
  <si>
    <t>1105101MYS.010303.BA0001</t>
  </si>
  <si>
    <t xml:space="preserve">Plot A </t>
  </si>
  <si>
    <t>S93657</t>
  </si>
  <si>
    <t>1105101MYS.010111.BA0001</t>
  </si>
  <si>
    <t>S48527</t>
  </si>
  <si>
    <t>1105101MYS.010108.BA0001</t>
  </si>
  <si>
    <t>S48526</t>
  </si>
  <si>
    <t>1105101MYS.010143.BA0001</t>
  </si>
  <si>
    <t xml:space="preserve">S48525 </t>
  </si>
  <si>
    <t>1105101MYS.010112.BA0001</t>
  </si>
  <si>
    <t>PG843</t>
  </si>
  <si>
    <t xml:space="preserve"> S48553</t>
  </si>
  <si>
    <t>1105101MYS.010541.BA0001</t>
  </si>
  <si>
    <t>S48551</t>
  </si>
  <si>
    <t>1105101MYS.010503.BA0003</t>
  </si>
  <si>
    <t>PTD 4947</t>
  </si>
  <si>
    <t xml:space="preserve"> S48550</t>
  </si>
  <si>
    <t>1105101MYS.010503.BA0002</t>
  </si>
  <si>
    <t>S48549</t>
  </si>
  <si>
    <t>1105101MYS.010503.BA0001</t>
  </si>
  <si>
    <t>S48547</t>
  </si>
  <si>
    <t>1105101MYS.010606.BA0001</t>
  </si>
  <si>
    <t>S48546</t>
  </si>
  <si>
    <t>1105101MYS.010611.BA0001</t>
  </si>
  <si>
    <t>S48548</t>
  </si>
  <si>
    <t>1105101MYS.010405.BA0001</t>
  </si>
  <si>
    <t xml:space="preserve">S48545 </t>
  </si>
  <si>
    <t>1105101MYS.010702.BA0001</t>
  </si>
  <si>
    <t>1105101MYS.010703.BA0003</t>
  </si>
  <si>
    <t>S48542</t>
  </si>
  <si>
    <t>1105101MYS.010704.BA0001</t>
  </si>
  <si>
    <t xml:space="preserve">S48541 </t>
  </si>
  <si>
    <t>1105101MYS.010708.BA0001</t>
  </si>
  <si>
    <t>S48514</t>
  </si>
  <si>
    <t>1105101MYS.010901.BA0003</t>
  </si>
  <si>
    <t xml:space="preserve">S48513 </t>
  </si>
  <si>
    <t>1105101MYS.010901.BA0002</t>
  </si>
  <si>
    <t>6.31
BAIK</t>
  </si>
  <si>
    <t>6.52
BAIK</t>
  </si>
  <si>
    <t>4.95
SANGAT BAIK</t>
  </si>
  <si>
    <t>9.54
BAIK</t>
  </si>
  <si>
    <t>5.7
BAIK</t>
  </si>
  <si>
    <t>6.43
BAIK</t>
  </si>
  <si>
    <t>7.03
BAIK</t>
  </si>
  <si>
    <t>4.97
SANGAT BAIK</t>
  </si>
  <si>
    <t>4.68
SANGAT BAIK</t>
  </si>
  <si>
    <t>4.74
SANGAT BAIK</t>
  </si>
  <si>
    <t>H-6</t>
  </si>
  <si>
    <t>Kuarters Jalan Tebrau, Kampung Ubi, Johor Bahru, johor</t>
  </si>
  <si>
    <t>DPA 9:</t>
  </si>
  <si>
    <t>Kuarters Jalan Larkin, Johor Bahru, Johor.</t>
  </si>
  <si>
    <t>H-82</t>
  </si>
  <si>
    <t>DPA 40:</t>
  </si>
  <si>
    <t>H-11</t>
  </si>
  <si>
    <t>474 1</t>
  </si>
  <si>
    <t>474 2</t>
  </si>
  <si>
    <t>474 3</t>
  </si>
  <si>
    <t>474 4</t>
  </si>
  <si>
    <t>169 A</t>
  </si>
  <si>
    <t>169 B</t>
  </si>
  <si>
    <t>4532-A</t>
  </si>
  <si>
    <t>4532-B</t>
  </si>
  <si>
    <t>1239 A</t>
  </si>
  <si>
    <t>1239B</t>
  </si>
  <si>
    <t>1239 D</t>
  </si>
  <si>
    <t>1239 C</t>
  </si>
  <si>
    <t>TIADA REKOD</t>
  </si>
  <si>
    <t xml:space="preserve"> 1105101MYS.010104.BA0001</t>
  </si>
  <si>
    <t>asal</t>
  </si>
  <si>
    <t>penswastaan</t>
  </si>
  <si>
    <t>syor roboh</t>
  </si>
  <si>
    <t>Kuarters Persekutuan Parit Guntong, Jalan Parit Yusof, Parit Guntong Mukim Lubok, 83600 Semerah, Batu Pahat, Johor</t>
  </si>
  <si>
    <t xml:space="preserve">Kuarters JKR Api-Api, Jalan Pontian Besar, Pontian, Johor </t>
  </si>
  <si>
    <t xml:space="preserve">Api-api </t>
  </si>
  <si>
    <t>1295 A</t>
  </si>
  <si>
    <t>1295 B</t>
  </si>
  <si>
    <t>1296 A</t>
  </si>
  <si>
    <t>1296 B</t>
  </si>
  <si>
    <t>1323 A</t>
  </si>
  <si>
    <t>1323 B</t>
  </si>
  <si>
    <t xml:space="preserve">  S48544</t>
  </si>
  <si>
    <t>1105101MYS.010703.BA0002</t>
  </si>
  <si>
    <t>S48543</t>
  </si>
  <si>
    <t>Kuarters JKR Persekutuan Parit Yaani, Jalan Parit Yaani Laut, Pekan Parit Yaani, 83700, Batu Pahat, Johor</t>
  </si>
  <si>
    <t>1105101MYS.010105.BA0001</t>
  </si>
  <si>
    <t>S102002</t>
  </si>
  <si>
    <t>SEMAKAN BUKU DAFTAR BANGUNAN MENDAPATI BANGUNAN KUARTERS ADALAH DIBAWAH MILIKAN NEGERI ( MOHON DIKELUARKAN DARI MYSPATA)</t>
  </si>
  <si>
    <t>TAHAP 1</t>
  </si>
  <si>
    <t>TAHAP 2</t>
  </si>
  <si>
    <t>TAHAP 3</t>
  </si>
  <si>
    <t>TAHAP3</t>
  </si>
  <si>
    <t>TAHAP 4</t>
  </si>
  <si>
    <t>KUARTERS JKR PENGKALAN RINTING, TAMPOI, JOHOR BAHRU</t>
  </si>
  <si>
    <t>Kuarters JKR Jalan Petrie , Pengkalan Rinting, Tampoi, 79582 Johor Bahru, Johor</t>
  </si>
  <si>
    <t xml:space="preserve">rezab persekutuan </t>
  </si>
  <si>
    <t>S48504 
(No Warta :647)</t>
  </si>
  <si>
    <t>ada kes ceroboh:
kedai runcit, bengkel dan rumah setinggan</t>
  </si>
  <si>
    <t>Bandar Johor Bahru, Johor Bahru</t>
  </si>
  <si>
    <t>*Status tanah dan kuarters milik negeri dan diambil alih secara penswastaan
*Dalam proses penukaran nama tapak kuarters yang baru di Taman Nusantara sebanyak 37 unit kuarters (Kelas G dan H)</t>
  </si>
  <si>
    <t>Pulai, Johor Bahru</t>
  </si>
  <si>
    <t>Stor</t>
  </si>
  <si>
    <t>JKR J -0.393
KKR -0.134</t>
  </si>
  <si>
    <t>Plentong, Johor Bahru</t>
  </si>
  <si>
    <t>S48515
(No. Warta : GN9491)</t>
  </si>
  <si>
    <t>*ada binaan gerai makan dalam premis.</t>
  </si>
  <si>
    <t>S48515
(No Warta : 
GN 955)</t>
  </si>
  <si>
    <t>*Tanah berkongsi dengan Suruhanjaya Air Johor</t>
  </si>
  <si>
    <t>Kuarters JKR Air Bemban, KM 42, Jalan Johor Bahru - Ayer Hitam,81000  Kulai, Johor.</t>
  </si>
  <si>
    <t>4754-C</t>
  </si>
  <si>
    <t>4754-B</t>
  </si>
  <si>
    <t>*no unit 2109 dan 2111 telah roboh</t>
  </si>
  <si>
    <t>*1 unit JKR 156 telah terbakar dan tapak dijadikan kedai makan</t>
  </si>
  <si>
    <t>Sungai Segamat, Segamat</t>
  </si>
  <si>
    <t>*ada isu bulk meter air dan lampu kawasan (semak saluran bayaran)</t>
  </si>
  <si>
    <t>S48522
(No Warta : 24(GN 715 &amp;GRN 681)</t>
  </si>
  <si>
    <t>usang dan syor roboh</t>
  </si>
  <si>
    <t xml:space="preserve"> Bandar Batu Anam, Segamat</t>
  </si>
  <si>
    <t xml:space="preserve">  JKR 0.8244
KKR - 0.45</t>
  </si>
  <si>
    <t>USANG DAN SYOR ROBOH</t>
  </si>
  <si>
    <t>Usang dan Syor Roboh</t>
  </si>
  <si>
    <t>Chaah, Segamat</t>
  </si>
  <si>
    <t>usang</t>
  </si>
  <si>
    <t>Sg. Kluang, Batu Pahat</t>
  </si>
  <si>
    <t>*terdapat Bangunan Suruhanjaya Air Johor di No Unit JKR 572A-C
*terdapat kes ceroboh kedai makan di premis (menarik meter air dari penghuni kuarters sedia ada)</t>
  </si>
  <si>
    <t>*ada kes ceroboh pembinaan Gelanggang Futsal Rakyat oleh ICU.</t>
  </si>
  <si>
    <t>*berkongsi tapak dengan pihak telekom dan balai raya</t>
  </si>
  <si>
    <t>Sri Gading, Batu Pahat</t>
  </si>
  <si>
    <t>KUARTERS JKR PERSEKUTUAN PARIT YAANI, JALAN PARIT YAANI LAUT, PEKAN PARIT YAANI, 83700, BATU PAHAT, JOHOR</t>
  </si>
  <si>
    <t>S93656
(No. Warta : 1363)</t>
  </si>
  <si>
    <t>Linau, Batu Pahat</t>
  </si>
  <si>
    <t>*tanah berkongsi lot dengan Pusat Anak PERMATA (JPM)
*tanah kosong tiada kuarters</t>
  </si>
  <si>
    <t>Lubok, Batu Pahat</t>
  </si>
  <si>
    <t>Bandar Kluang, Kluang</t>
  </si>
  <si>
    <t>Kahang, Kluang</t>
  </si>
  <si>
    <t>169 C</t>
  </si>
  <si>
    <t>169 D</t>
  </si>
  <si>
    <t>Dijadikan Pejabat JKR Fasiliti Bangunan dan Stor JKR</t>
  </si>
  <si>
    <t>tiada kuarters ( tinggal struktur tiang sahaja)</t>
  </si>
  <si>
    <t>Renggam, Kluang</t>
  </si>
  <si>
    <t>641 A</t>
  </si>
  <si>
    <t>641 B</t>
  </si>
  <si>
    <t>641 C</t>
  </si>
  <si>
    <t>641 D</t>
  </si>
  <si>
    <t>tiada kuarters, telah roboh</t>
  </si>
  <si>
    <t>Rimba Terjun, Pontian</t>
  </si>
  <si>
    <t>Ayer Masin, Pontian</t>
  </si>
  <si>
    <t>Benut, Pontian</t>
  </si>
  <si>
    <t>Kuarters JKR Cooly Line Api-Api, Batu 41, Jalan Pontian-Benut, 82000 Pontian, Johor</t>
  </si>
  <si>
    <t>tanah kosong, tiada kuarters</t>
  </si>
  <si>
    <t>Parit Bakar, Muar</t>
  </si>
  <si>
    <t>Bakri, Muar</t>
  </si>
  <si>
    <t>Kota Tinggi, Kota Tinggi</t>
  </si>
  <si>
    <t>3 unit gabung jadi 2</t>
  </si>
  <si>
    <t>Mersing, Mersing</t>
  </si>
  <si>
    <t>KUARTERS JKR JALAN ENDAU KAMPUNG AIR MERAH,132, JALAN ENDAU, KAMPUNG AIR MERAH, 86800 MERSING, JOHOR.</t>
  </si>
  <si>
    <t>Mersing, Mersing.</t>
  </si>
  <si>
    <t>Jemaluang, Mersing</t>
  </si>
  <si>
    <t>KUARTERS JKR JALAN AMINAH, NO 279A DAN NO 279B JALAN AMINAH, 86800 MERSING, JOHOR.</t>
  </si>
  <si>
    <t>Bandar Mersing Kiri, Mersing</t>
  </si>
  <si>
    <t>Kuarters JKR Tg. Gading, Jalan Kesang, 84400 Tangkak, Ledang, Johor</t>
  </si>
  <si>
    <t>Kesang, Ledang</t>
  </si>
  <si>
    <t>Kuarters JKR Persekutuan Jalan Tarom, Lot 1580, Bandar Johor Bahru, 80100 Johor Bahru, Johor</t>
  </si>
  <si>
    <t>Kuarters JKR Saleng, KM 29, Jalan Johor Bahru - Ayer Hitam, 81000 Kulai ,Johor</t>
  </si>
  <si>
    <t>dijadikan pejabat JKR</t>
  </si>
  <si>
    <t>DPA 9 :</t>
  </si>
  <si>
    <t>Kuarters JKR Persekutuan Buloh Kasap (1), Lot 628, Jalan Buloh Kasap,Sungai Segamat, 85000 Segamat, Johor</t>
  </si>
  <si>
    <t>DPA 11:</t>
  </si>
  <si>
    <t>Kuarters  JKR Persekutuan Buloh Kasap (2), Lot 1354 &amp; 1799 Jalan Buluh Kasap,Sungai Segamat 85000 Segamat Johor.</t>
  </si>
  <si>
    <t>Kuarters JKR Persekutuan Buloh Kasap (3), Lot 1005 &amp; 1524 .Jalan Buluh Kasap, Sungai Segamat 85000 Segamat Johor.</t>
  </si>
  <si>
    <t>Kuarters JKR Persekutuan Batu Anam,Lot 306, Jalan Besar Batu Anam, Bandar Batu Anam, 85100, Segamat, Johor.</t>
  </si>
  <si>
    <t>Kuarters JKR Persekutuan Chaah 1,Jalan Klinik Chaah, Mukim Chaah, 85400, Segamat, Johor</t>
  </si>
  <si>
    <t>Kuarters JKR Persekutuan Rengit,Jalan Rengit 27, 83100 Batu Pahat, Johor</t>
  </si>
  <si>
    <t>Kuarters JKR Persekutuan Senggarang, Jalan Cempaka, Kampung Baharu, 83200, Senggarang, Batu Pahat, Johor</t>
  </si>
  <si>
    <t>Kuarters JKR Persekutuan Ayer Hitam, Jalan Kluang, 86100, Ayer Hitam, Batu Pahat, Johor</t>
  </si>
  <si>
    <t>Kuarters JKR Persekutuan Parit Sulong, Jalan Muar,83500 Parit Sulong, Johor</t>
  </si>
  <si>
    <t>DPA 19 :</t>
  </si>
  <si>
    <t>DPA : 20</t>
  </si>
  <si>
    <t>*tanah kosong tiada kuarters</t>
  </si>
  <si>
    <t>DPA 21 :</t>
  </si>
  <si>
    <t>Kuarters JKR, KM 2.5 Kampung Melayu,Lot 2053, Mukim Bandar Kluang, 86000 Kluang, Johor</t>
  </si>
  <si>
    <t>DPA 22:</t>
  </si>
  <si>
    <t>Kuarters JKR Persekutuan Jalan Bunga Raya, Kampung Melayu,Lot 688, Ulu Benut, Simpang Renggam, 86200 Kluang, Johor</t>
  </si>
  <si>
    <t>Kuarters JKR Persekutuan KM35.20 (Batu 22),Lot 1814, Mukim Kahang, 86000 Kluang, Johor</t>
  </si>
  <si>
    <t>Kuarters JKR Persekutuan, Jalan Barek Bukit,Lot 495, Bandar Kluang, 86000 Kluang, Johor</t>
  </si>
  <si>
    <t>Kuarters JKR Persekutuan, Batu 2, Jalan Mersing,Lot 508, 86000 Kluang, Johor</t>
  </si>
  <si>
    <t>Kuarters JKR Persekutuan, Jalan Perigi Raja,Bandar Renggam, 86300 Kluang, Johor</t>
  </si>
  <si>
    <t>Kuarters JKR Persekutuan Paloh,Bandar Paloh,86000 Paloh, Kluang, Johor.</t>
  </si>
  <si>
    <t>Kuarters JKR, Rimba Terjun Bt.36, Jalan Johor, Rimba Terjun, 82000 Pontian, Johor.</t>
  </si>
  <si>
    <t>DPA 32 :</t>
  </si>
  <si>
    <t>Telah Roboh</t>
  </si>
  <si>
    <t>DPA 33 :</t>
  </si>
  <si>
    <t>DPA 34:</t>
  </si>
  <si>
    <t>Kuarters JKR Persekutuan (PESTA) Bakri Batu 2, Jalan Bakri, 84000 Muar, Johor</t>
  </si>
  <si>
    <t>Kuarters JKR Kota Kecil, Jalan Kota Kecil, Kampung Jawa, Lot 1348, Mukim Kota Tinggi, 81900 Kota Tinggi, Johor</t>
  </si>
  <si>
    <t>(Gabung)</t>
  </si>
  <si>
    <t>Pontian</t>
  </si>
  <si>
    <t>3.137/ 2.88 persekutuan</t>
  </si>
  <si>
    <t>KUARTERS JKR JALAN JEMALUANG,NO.121 JALAN JEMALUANG, 86800 MERSING, JOHOR</t>
  </si>
  <si>
    <t>MDS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</si>
</sst>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0000"/>
    <numFmt numFmtId="166" formatCode="_-* #,##0_-;\-* #,##0_-;_-* &quot;-&quot;??_-;_-@_-"/>
    <numFmt numFmtId="167" formatCode="0.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Helv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color rgb="FFFF0000"/>
      <name val="Arial Narrow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sz val="11"/>
      <color rgb="FF00000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6" fillId="0" borderId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399">
    <xf numFmtId="0" fontId="0" fillId="0" borderId="0" xfId="0"/>
    <xf numFmtId="0" fontId="3" fillId="0" borderId="0" xfId="2" applyFont="1" applyAlignment="1">
      <alignment horizontal="left" vertical="top"/>
    </xf>
    <xf numFmtId="0" fontId="4" fillId="0" borderId="0" xfId="2" applyFont="1" applyAlignment="1">
      <alignment horizontal="left" vertical="top"/>
    </xf>
    <xf numFmtId="0" fontId="4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center" vertical="top"/>
    </xf>
    <xf numFmtId="0" fontId="5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left" vertical="top"/>
    </xf>
    <xf numFmtId="0" fontId="3" fillId="0" borderId="0" xfId="2" applyFont="1" applyBorder="1" applyAlignment="1">
      <alignment horizontal="center" vertical="center"/>
    </xf>
    <xf numFmtId="0" fontId="5" fillId="0" borderId="0" xfId="3" applyFont="1" applyAlignment="1">
      <alignment horizontal="left" vertical="top" wrapText="1"/>
    </xf>
    <xf numFmtId="0" fontId="3" fillId="0" borderId="0" xfId="2" applyFont="1" applyBorder="1" applyAlignment="1">
      <alignment horizontal="left" vertical="top"/>
    </xf>
    <xf numFmtId="0" fontId="3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Alignment="1">
      <alignment horizontal="left" vertical="top"/>
    </xf>
    <xf numFmtId="0" fontId="5" fillId="2" borderId="0" xfId="5" applyFont="1" applyFill="1" applyAlignment="1">
      <alignment horizontal="left" vertical="top"/>
    </xf>
    <xf numFmtId="0" fontId="5" fillId="2" borderId="0" xfId="3" applyFont="1" applyFill="1" applyAlignment="1">
      <alignment horizontal="left" vertical="top"/>
    </xf>
    <xf numFmtId="0" fontId="3" fillId="2" borderId="0" xfId="3" applyNumberFormat="1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5" fillId="2" borderId="0" xfId="5" applyFont="1" applyFill="1" applyAlignment="1">
      <alignment horizontal="left" vertical="center"/>
    </xf>
    <xf numFmtId="0" fontId="3" fillId="2" borderId="1" xfId="3" applyFont="1" applyFill="1" applyBorder="1" applyAlignment="1">
      <alignment horizontal="left" vertical="top"/>
    </xf>
    <xf numFmtId="0" fontId="3" fillId="4" borderId="5" xfId="5" applyFont="1" applyFill="1" applyBorder="1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vertical="center"/>
    </xf>
    <xf numFmtId="4" fontId="3" fillId="5" borderId="10" xfId="5" applyNumberFormat="1" applyFont="1" applyFill="1" applyBorder="1" applyAlignment="1">
      <alignment horizontal="center" vertical="center" wrapText="1"/>
    </xf>
    <xf numFmtId="4" fontId="3" fillId="5" borderId="11" xfId="5" applyNumberFormat="1" applyFont="1" applyFill="1" applyBorder="1" applyAlignment="1">
      <alignment horizontal="center" vertical="center" wrapText="1"/>
    </xf>
    <xf numFmtId="0" fontId="3" fillId="5" borderId="11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/>
    </xf>
    <xf numFmtId="166" fontId="5" fillId="0" borderId="7" xfId="1" quotePrefix="1" applyNumberFormat="1" applyFont="1" applyFill="1" applyBorder="1" applyAlignment="1">
      <alignment horizontal="center" vertical="center" wrapText="1"/>
    </xf>
    <xf numFmtId="166" fontId="5" fillId="0" borderId="7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0" fontId="5" fillId="0" borderId="14" xfId="1" quotePrefix="1" applyNumberFormat="1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/>
    </xf>
    <xf numFmtId="0" fontId="5" fillId="2" borderId="0" xfId="5" applyFont="1" applyFill="1"/>
    <xf numFmtId="0" fontId="5" fillId="0" borderId="7" xfId="5" applyFont="1" applyFill="1" applyBorder="1" applyAlignment="1">
      <alignment horizontal="center" vertical="center"/>
    </xf>
    <xf numFmtId="0" fontId="5" fillId="0" borderId="7" xfId="1" quotePrefix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5" quotePrefix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left" vertical="top"/>
    </xf>
    <xf numFmtId="166" fontId="5" fillId="0" borderId="7" xfId="0" applyNumberFormat="1" applyFont="1" applyFill="1" applyBorder="1" applyAlignment="1">
      <alignment horizontal="left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66" fontId="5" fillId="0" borderId="7" xfId="1" quotePrefix="1" applyNumberFormat="1" applyFont="1" applyFill="1" applyBorder="1" applyAlignment="1">
      <alignment horizontal="left" vertical="center" wrapText="1"/>
    </xf>
    <xf numFmtId="0" fontId="5" fillId="0" borderId="7" xfId="5" quotePrefix="1" applyFont="1" applyFill="1" applyBorder="1" applyAlignment="1">
      <alignment horizontal="center" vertical="center" wrapText="1"/>
    </xf>
    <xf numFmtId="0" fontId="3" fillId="4" borderId="11" xfId="5" applyFont="1" applyFill="1" applyBorder="1" applyAlignment="1">
      <alignment horizontal="center" vertical="center"/>
    </xf>
    <xf numFmtId="0" fontId="5" fillId="7" borderId="13" xfId="5" applyFont="1" applyFill="1" applyBorder="1" applyAlignment="1">
      <alignment horizontal="center"/>
    </xf>
    <xf numFmtId="0" fontId="5" fillId="7" borderId="0" xfId="5" applyFont="1" applyFill="1" applyAlignment="1">
      <alignment horizontal="center"/>
    </xf>
    <xf numFmtId="0" fontId="5" fillId="7" borderId="0" xfId="5" applyFont="1" applyFill="1"/>
    <xf numFmtId="0" fontId="7" fillId="0" borderId="0" xfId="0" applyFont="1" applyFill="1" applyAlignment="1">
      <alignment vertical="center" wrapText="1"/>
    </xf>
    <xf numFmtId="0" fontId="5" fillId="0" borderId="0" xfId="5" applyFont="1" applyFill="1" applyAlignment="1">
      <alignment horizontal="center"/>
    </xf>
    <xf numFmtId="0" fontId="5" fillId="0" borderId="0" xfId="5" applyFont="1" applyFill="1" applyAlignment="1">
      <alignment horizontal="center" wrapText="1"/>
    </xf>
    <xf numFmtId="165" fontId="5" fillId="0" borderId="0" xfId="5" applyNumberFormat="1" applyFont="1" applyFill="1" applyAlignment="1">
      <alignment horizontal="center"/>
    </xf>
    <xf numFmtId="4" fontId="5" fillId="0" borderId="0" xfId="5" applyNumberFormat="1" applyFont="1" applyFill="1" applyAlignment="1">
      <alignment horizontal="center"/>
    </xf>
    <xf numFmtId="0" fontId="9" fillId="0" borderId="0" xfId="5" applyFont="1" applyFill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0" xfId="5" applyFont="1"/>
    <xf numFmtId="0" fontId="3" fillId="4" borderId="7" xfId="5" applyFont="1" applyFill="1" applyBorder="1" applyAlignment="1">
      <alignment horizontal="center" vertical="center" wrapText="1"/>
    </xf>
    <xf numFmtId="0" fontId="3" fillId="4" borderId="12" xfId="5" applyFont="1" applyFill="1" applyBorder="1" applyAlignment="1">
      <alignment horizontal="center" vertical="center"/>
    </xf>
    <xf numFmtId="0" fontId="5" fillId="0" borderId="27" xfId="1" applyNumberFormat="1" applyFont="1" applyFill="1" applyBorder="1" applyAlignment="1">
      <alignment horizontal="center" vertical="center" wrapText="1"/>
    </xf>
    <xf numFmtId="0" fontId="5" fillId="0" borderId="27" xfId="1" quotePrefix="1" applyNumberFormat="1" applyFont="1" applyFill="1" applyBorder="1" applyAlignment="1">
      <alignment horizontal="center" vertical="center" wrapText="1"/>
    </xf>
    <xf numFmtId="0" fontId="5" fillId="0" borderId="27" xfId="0" quotePrefix="1" applyFont="1" applyFill="1" applyBorder="1" applyAlignment="1">
      <alignment horizontal="center" vertical="center" wrapText="1"/>
    </xf>
    <xf numFmtId="0" fontId="3" fillId="4" borderId="21" xfId="5" applyFont="1" applyFill="1" applyBorder="1" applyAlignment="1">
      <alignment horizontal="center" vertical="center"/>
    </xf>
    <xf numFmtId="166" fontId="5" fillId="2" borderId="7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0" fontId="5" fillId="2" borderId="27" xfId="1" applyNumberFormat="1" applyFont="1" applyFill="1" applyBorder="1" applyAlignment="1">
      <alignment horizontal="center" vertical="center" wrapText="1"/>
    </xf>
    <xf numFmtId="0" fontId="3" fillId="4" borderId="16" xfId="5" applyFont="1" applyFill="1" applyBorder="1" applyAlignment="1">
      <alignment horizontal="center" vertical="center" wrapText="1"/>
    </xf>
    <xf numFmtId="0" fontId="3" fillId="4" borderId="27" xfId="5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8" borderId="14" xfId="1" quotePrefix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7" xfId="5" quotePrefix="1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/>
    </xf>
    <xf numFmtId="166" fontId="5" fillId="2" borderId="7" xfId="5" applyNumberFormat="1" applyFont="1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 wrapText="1"/>
    </xf>
    <xf numFmtId="167" fontId="5" fillId="2" borderId="7" xfId="6" applyNumberFormat="1" applyFont="1" applyFill="1" applyBorder="1" applyAlignment="1">
      <alignment horizontal="center" vertical="center" wrapText="1"/>
    </xf>
    <xf numFmtId="0" fontId="5" fillId="2" borderId="8" xfId="1" applyNumberFormat="1" applyFont="1" applyFill="1" applyBorder="1" applyAlignment="1">
      <alignment horizontal="center" vertical="center" wrapText="1"/>
    </xf>
    <xf numFmtId="0" fontId="5" fillId="2" borderId="16" xfId="1" applyNumberFormat="1" applyFont="1" applyFill="1" applyBorder="1" applyAlignment="1">
      <alignment horizontal="center" vertical="center" wrapText="1"/>
    </xf>
    <xf numFmtId="0" fontId="5" fillId="2" borderId="14" xfId="1" quotePrefix="1" applyNumberFormat="1" applyFont="1" applyFill="1" applyBorder="1" applyAlignment="1">
      <alignment horizontal="center" vertical="center" wrapText="1"/>
    </xf>
    <xf numFmtId="0" fontId="8" fillId="2" borderId="9" xfId="5" applyFont="1" applyFill="1" applyBorder="1" applyAlignment="1">
      <alignment horizontal="left" vertical="top" wrapText="1"/>
    </xf>
    <xf numFmtId="166" fontId="7" fillId="2" borderId="7" xfId="6" applyNumberFormat="1" applyFont="1" applyFill="1" applyBorder="1" applyAlignment="1">
      <alignment horizontal="center" vertical="center" wrapText="1"/>
    </xf>
    <xf numFmtId="167" fontId="7" fillId="2" borderId="7" xfId="6" applyNumberFormat="1" applyFont="1" applyFill="1" applyBorder="1" applyAlignment="1">
      <alignment horizontal="center" vertical="center"/>
    </xf>
    <xf numFmtId="0" fontId="9" fillId="2" borderId="7" xfId="5" quotePrefix="1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 wrapText="1"/>
    </xf>
    <xf numFmtId="166" fontId="5" fillId="2" borderId="25" xfId="1" applyNumberFormat="1" applyFont="1" applyFill="1" applyBorder="1" applyAlignment="1">
      <alignment horizontal="center" vertical="center" wrapText="1"/>
    </xf>
    <xf numFmtId="0" fontId="5" fillId="2" borderId="25" xfId="1" applyNumberFormat="1" applyFont="1" applyFill="1" applyBorder="1" applyAlignment="1">
      <alignment horizontal="center" vertical="center" wrapText="1"/>
    </xf>
    <xf numFmtId="0" fontId="5" fillId="2" borderId="25" xfId="5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  <xf numFmtId="0" fontId="5" fillId="2" borderId="14" xfId="5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8" fillId="2" borderId="17" xfId="5" applyFont="1" applyFill="1" applyBorder="1" applyAlignment="1">
      <alignment horizontal="left" vertical="top"/>
    </xf>
    <xf numFmtId="166" fontId="8" fillId="2" borderId="25" xfId="1" applyNumberFormat="1" applyFont="1" applyFill="1" applyBorder="1" applyAlignment="1">
      <alignment vertical="center" wrapText="1"/>
    </xf>
    <xf numFmtId="0" fontId="8" fillId="0" borderId="7" xfId="1" quotePrefix="1" applyNumberFormat="1" applyFont="1" applyFill="1" applyBorder="1" applyAlignment="1">
      <alignment horizontal="center" vertical="center" wrapText="1"/>
    </xf>
    <xf numFmtId="0" fontId="3" fillId="3" borderId="31" xfId="3" applyFont="1" applyFill="1" applyBorder="1" applyAlignment="1">
      <alignment vertical="center"/>
    </xf>
    <xf numFmtId="0" fontId="3" fillId="3" borderId="32" xfId="3" applyFont="1" applyFill="1" applyBorder="1" applyAlignment="1">
      <alignment vertical="center"/>
    </xf>
    <xf numFmtId="0" fontId="3" fillId="2" borderId="26" xfId="3" applyFont="1" applyFill="1" applyBorder="1" applyAlignment="1">
      <alignment horizontal="center" vertical="top"/>
    </xf>
    <xf numFmtId="0" fontId="3" fillId="2" borderId="30" xfId="3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" fontId="18" fillId="2" borderId="7" xfId="5" applyNumberFormat="1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15" fillId="0" borderId="7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/>
    </xf>
    <xf numFmtId="166" fontId="13" fillId="2" borderId="7" xfId="1" applyNumberFormat="1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9" borderId="7" xfId="0" applyFill="1" applyBorder="1"/>
    <xf numFmtId="0" fontId="0" fillId="10" borderId="7" xfId="0" applyFill="1" applyBorder="1"/>
    <xf numFmtId="0" fontId="0" fillId="11" borderId="7" xfId="0" applyFill="1" applyBorder="1"/>
    <xf numFmtId="0" fontId="0" fillId="3" borderId="7" xfId="0" applyFill="1" applyBorder="1"/>
    <xf numFmtId="0" fontId="0" fillId="12" borderId="7" xfId="0" applyFill="1" applyBorder="1"/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1" fontId="0" fillId="0" borderId="0" xfId="0" applyNumberFormat="1"/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27" xfId="0" applyBorder="1"/>
    <xf numFmtId="0" fontId="19" fillId="0" borderId="7" xfId="0" applyFont="1" applyFill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" fontId="18" fillId="2" borderId="7" xfId="5" applyNumberFormat="1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/>
    </xf>
    <xf numFmtId="1" fontId="13" fillId="2" borderId="7" xfId="5" applyNumberFormat="1" applyFont="1" applyFill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/>
    </xf>
    <xf numFmtId="1" fontId="0" fillId="0" borderId="23" xfId="0" applyNumberFormat="1" applyFont="1" applyBorder="1" applyAlignment="1">
      <alignment horizontal="center" vertical="center"/>
    </xf>
    <xf numFmtId="1" fontId="0" fillId="0" borderId="23" xfId="0" applyNumberFormat="1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 wrapText="1"/>
    </xf>
    <xf numFmtId="0" fontId="23" fillId="0" borderId="7" xfId="6" applyFont="1" applyBorder="1" applyAlignment="1">
      <alignment horizontal="center" vertical="center"/>
    </xf>
    <xf numFmtId="166" fontId="23" fillId="0" borderId="7" xfId="1" applyNumberFormat="1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/>
    </xf>
    <xf numFmtId="0" fontId="23" fillId="0" borderId="7" xfId="1" applyNumberFormat="1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 wrapText="1"/>
    </xf>
    <xf numFmtId="0" fontId="24" fillId="0" borderId="7" xfId="6" applyFont="1" applyFill="1" applyBorder="1" applyAlignment="1">
      <alignment horizontal="center" vertical="center" wrapText="1"/>
    </xf>
    <xf numFmtId="0" fontId="23" fillId="0" borderId="7" xfId="5" quotePrefix="1" applyFont="1" applyFill="1" applyBorder="1" applyAlignment="1">
      <alignment horizontal="center" vertical="center"/>
    </xf>
    <xf numFmtId="0" fontId="23" fillId="0" borderId="7" xfId="77" quotePrefix="1" applyFont="1" applyBorder="1" applyAlignment="1">
      <alignment horizontal="center" vertical="center"/>
    </xf>
    <xf numFmtId="0" fontId="23" fillId="0" borderId="7" xfId="5" quotePrefix="1" applyFont="1" applyFill="1" applyBorder="1" applyAlignment="1">
      <alignment horizontal="center" vertical="center" wrapText="1"/>
    </xf>
    <xf numFmtId="0" fontId="23" fillId="0" borderId="7" xfId="6" applyFont="1" applyFill="1" applyBorder="1" applyAlignment="1">
      <alignment horizontal="center" vertical="center" wrapText="1"/>
    </xf>
    <xf numFmtId="166" fontId="24" fillId="0" borderId="7" xfId="6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6" fillId="13" borderId="7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1" fontId="13" fillId="14" borderId="7" xfId="5" applyNumberFormat="1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horizontal="center" vertical="center"/>
    </xf>
    <xf numFmtId="0" fontId="19" fillId="14" borderId="7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4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1" fontId="0" fillId="2" borderId="7" xfId="5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2" borderId="7" xfId="5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1" fontId="13" fillId="2" borderId="14" xfId="5" applyNumberFormat="1" applyFont="1" applyFill="1" applyBorder="1" applyAlignment="1">
      <alignment horizontal="center" vertical="center" wrapText="1"/>
    </xf>
    <xf numFmtId="1" fontId="13" fillId="2" borderId="7" xfId="5" applyNumberFormat="1" applyFont="1" applyFill="1" applyBorder="1" applyAlignment="1">
      <alignment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166" fontId="24" fillId="7" borderId="7" xfId="6" applyNumberFormat="1" applyFont="1" applyFill="1" applyBorder="1" applyAlignment="1">
      <alignment horizontal="center" vertical="center" wrapText="1"/>
    </xf>
    <xf numFmtId="0" fontId="23" fillId="7" borderId="7" xfId="77" quotePrefix="1" applyFont="1" applyFill="1" applyBorder="1" applyAlignment="1">
      <alignment horizontal="center" vertical="center"/>
    </xf>
    <xf numFmtId="0" fontId="23" fillId="7" borderId="7" xfId="1" applyNumberFormat="1" applyFont="1" applyFill="1" applyBorder="1" applyAlignment="1">
      <alignment horizontal="center" vertical="center" wrapText="1"/>
    </xf>
    <xf numFmtId="0" fontId="24" fillId="7" borderId="7" xfId="6" applyFont="1" applyFill="1" applyBorder="1" applyAlignment="1">
      <alignment horizontal="center" vertical="center" wrapText="1"/>
    </xf>
    <xf numFmtId="1" fontId="0" fillId="7" borderId="23" xfId="0" applyNumberFormat="1" applyFont="1" applyFill="1" applyBorder="1" applyAlignment="1">
      <alignment horizontal="center" vertical="center"/>
    </xf>
    <xf numFmtId="1" fontId="0" fillId="7" borderId="23" xfId="0" applyNumberFormat="1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/>
    </xf>
    <xf numFmtId="0" fontId="15" fillId="7" borderId="0" xfId="0" applyFont="1" applyFill="1"/>
    <xf numFmtId="0" fontId="0" fillId="7" borderId="0" xfId="0" applyFill="1"/>
    <xf numFmtId="0" fontId="15" fillId="7" borderId="7" xfId="0" applyFont="1" applyFill="1" applyBorder="1" applyAlignment="1">
      <alignment horizontal="center" vertical="center" wrapText="1"/>
    </xf>
    <xf numFmtId="1" fontId="15" fillId="0" borderId="23" xfId="0" applyNumberFormat="1" applyFont="1" applyBorder="1" applyAlignment="1">
      <alignment horizontal="center" vertical="center"/>
    </xf>
    <xf numFmtId="1" fontId="15" fillId="0" borderId="0" xfId="0" applyNumberFormat="1" applyFont="1"/>
    <xf numFmtId="1" fontId="15" fillId="0" borderId="7" xfId="0" applyNumberFormat="1" applyFont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166" fontId="23" fillId="2" borderId="7" xfId="1" applyNumberFormat="1" applyFont="1" applyFill="1" applyBorder="1" applyAlignment="1">
      <alignment horizontal="center" vertical="center" wrapText="1"/>
    </xf>
    <xf numFmtId="0" fontId="23" fillId="2" borderId="7" xfId="77" quotePrefix="1" applyFont="1" applyFill="1" applyBorder="1" applyAlignment="1">
      <alignment horizontal="center" vertical="center"/>
    </xf>
    <xf numFmtId="0" fontId="23" fillId="2" borderId="7" xfId="1" applyNumberFormat="1" applyFont="1" applyFill="1" applyBorder="1" applyAlignment="1">
      <alignment horizontal="center" vertical="center" wrapText="1"/>
    </xf>
    <xf numFmtId="1" fontId="0" fillId="2" borderId="23" xfId="0" applyNumberFormat="1" applyFont="1" applyFill="1" applyBorder="1" applyAlignment="1">
      <alignment horizontal="center" vertical="center"/>
    </xf>
    <xf numFmtId="1" fontId="15" fillId="2" borderId="23" xfId="0" applyNumberFormat="1" applyFont="1" applyFill="1" applyBorder="1" applyAlignment="1">
      <alignment horizontal="center" vertical="center"/>
    </xf>
    <xf numFmtId="0" fontId="15" fillId="2" borderId="0" xfId="0" applyFont="1" applyFill="1"/>
    <xf numFmtId="1" fontId="15" fillId="0" borderId="23" xfId="0" applyNumberFormat="1" applyFont="1" applyBorder="1" applyAlignment="1">
      <alignment horizontal="center" vertical="center" wrapText="1"/>
    </xf>
    <xf numFmtId="166" fontId="24" fillId="2" borderId="7" xfId="6" applyNumberFormat="1" applyFont="1" applyFill="1" applyBorder="1" applyAlignment="1">
      <alignment horizontal="center" vertical="center" wrapText="1"/>
    </xf>
    <xf numFmtId="0" fontId="24" fillId="2" borderId="7" xfId="6" applyFont="1" applyFill="1" applyBorder="1" applyAlignment="1">
      <alignment horizontal="center" vertical="center" wrapText="1"/>
    </xf>
    <xf numFmtId="1" fontId="0" fillId="2" borderId="23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8" fillId="2" borderId="7" xfId="5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12" borderId="7" xfId="0" applyFont="1" applyFill="1" applyBorder="1" applyAlignment="1">
      <alignment horizontal="left" vertical="center" wrapText="1"/>
    </xf>
    <xf numFmtId="0" fontId="24" fillId="12" borderId="7" xfId="0" applyFont="1" applyFill="1" applyBorder="1" applyAlignment="1">
      <alignment horizontal="center" vertical="center" wrapText="1"/>
    </xf>
    <xf numFmtId="166" fontId="23" fillId="12" borderId="7" xfId="1" applyNumberFormat="1" applyFont="1" applyFill="1" applyBorder="1" applyAlignment="1">
      <alignment horizontal="center" vertical="center" wrapText="1"/>
    </xf>
    <xf numFmtId="0" fontId="23" fillId="12" borderId="7" xfId="6" applyFont="1" applyFill="1" applyBorder="1" applyAlignment="1">
      <alignment horizontal="center" vertical="center"/>
    </xf>
    <xf numFmtId="0" fontId="23" fillId="12" borderId="7" xfId="5" applyFont="1" applyFill="1" applyBorder="1" applyAlignment="1">
      <alignment horizontal="center" vertical="center"/>
    </xf>
    <xf numFmtId="0" fontId="24" fillId="12" borderId="7" xfId="6" applyFont="1" applyFill="1" applyBorder="1" applyAlignment="1">
      <alignment horizontal="center" vertical="center" wrapText="1"/>
    </xf>
    <xf numFmtId="1" fontId="0" fillId="12" borderId="23" xfId="0" applyNumberFormat="1" applyFont="1" applyFill="1" applyBorder="1" applyAlignment="1">
      <alignment horizontal="center" vertical="center"/>
    </xf>
    <xf numFmtId="1" fontId="0" fillId="12" borderId="23" xfId="0" applyNumberFormat="1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1" fontId="15" fillId="12" borderId="23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23" fillId="3" borderId="7" xfId="1" applyNumberFormat="1" applyFont="1" applyFill="1" applyBorder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1" fontId="13" fillId="3" borderId="7" xfId="5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center" wrapText="1"/>
    </xf>
    <xf numFmtId="0" fontId="24" fillId="3" borderId="7" xfId="6" applyFont="1" applyFill="1" applyBorder="1" applyAlignment="1">
      <alignment horizontal="center" vertical="center" wrapText="1"/>
    </xf>
    <xf numFmtId="0" fontId="30" fillId="0" borderId="0" xfId="0" applyFont="1"/>
    <xf numFmtId="0" fontId="23" fillId="16" borderId="7" xfId="77" quotePrefix="1" applyFont="1" applyFill="1" applyBorder="1" applyAlignment="1">
      <alignment horizontal="center" vertical="center"/>
    </xf>
    <xf numFmtId="166" fontId="23" fillId="16" borderId="7" xfId="1" applyNumberFormat="1" applyFont="1" applyFill="1" applyBorder="1" applyAlignment="1">
      <alignment horizontal="center" vertical="center" wrapText="1"/>
    </xf>
    <xf numFmtId="0" fontId="23" fillId="16" borderId="7" xfId="6" applyFont="1" applyFill="1" applyBorder="1" applyAlignment="1">
      <alignment horizontal="center" vertical="center"/>
    </xf>
    <xf numFmtId="0" fontId="23" fillId="16" borderId="7" xfId="5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horizontal="center" vertical="center"/>
    </xf>
    <xf numFmtId="1" fontId="0" fillId="3" borderId="23" xfId="0" applyNumberFormat="1" applyFont="1" applyFill="1" applyBorder="1" applyAlignment="1">
      <alignment horizontal="center" vertical="center" wrapText="1"/>
    </xf>
    <xf numFmtId="0" fontId="23" fillId="16" borderId="7" xfId="1" applyNumberFormat="1" applyFont="1" applyFill="1" applyBorder="1" applyAlignment="1">
      <alignment horizontal="center" vertical="center" wrapText="1"/>
    </xf>
    <xf numFmtId="166" fontId="23" fillId="15" borderId="7" xfId="1" applyNumberFormat="1" applyFont="1" applyFill="1" applyBorder="1" applyAlignment="1">
      <alignment horizontal="center" vertical="center" wrapText="1"/>
    </xf>
    <xf numFmtId="0" fontId="23" fillId="15" borderId="7" xfId="5" applyFont="1" applyFill="1" applyBorder="1" applyAlignment="1">
      <alignment horizontal="center" vertical="center"/>
    </xf>
    <xf numFmtId="0" fontId="23" fillId="15" borderId="7" xfId="1" applyNumberFormat="1" applyFont="1" applyFill="1" applyBorder="1" applyAlignment="1">
      <alignment horizontal="center" vertical="center" wrapText="1"/>
    </xf>
    <xf numFmtId="0" fontId="23" fillId="16" borderId="7" xfId="5" applyFont="1" applyFill="1" applyBorder="1" applyAlignment="1">
      <alignment horizontal="center" vertical="center" wrapText="1"/>
    </xf>
    <xf numFmtId="0" fontId="23" fillId="2" borderId="7" xfId="6" applyFont="1" applyFill="1" applyBorder="1" applyAlignment="1">
      <alignment horizontal="center" vertical="center" wrapText="1"/>
    </xf>
    <xf numFmtId="0" fontId="25" fillId="15" borderId="7" xfId="6" applyFont="1" applyFill="1" applyBorder="1" applyAlignment="1">
      <alignment horizontal="center" vertical="center"/>
    </xf>
    <xf numFmtId="0" fontId="23" fillId="15" borderId="7" xfId="5" applyFont="1" applyFill="1" applyBorder="1" applyAlignment="1">
      <alignment horizontal="center" vertical="center" wrapText="1"/>
    </xf>
    <xf numFmtId="1" fontId="0" fillId="16" borderId="23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4" fillId="0" borderId="7" xfId="0" applyFont="1" applyFill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15" borderId="7" xfId="77" quotePrefix="1" applyFont="1" applyFill="1" applyBorder="1" applyAlignment="1">
      <alignment horizontal="center" vertical="center"/>
    </xf>
    <xf numFmtId="0" fontId="23" fillId="15" borderId="7" xfId="5" quotePrefix="1" applyFont="1" applyFill="1" applyBorder="1" applyAlignment="1">
      <alignment horizontal="center" vertical="center"/>
    </xf>
    <xf numFmtId="0" fontId="23" fillId="15" borderId="7" xfId="5" quotePrefix="1" applyFont="1" applyFill="1" applyBorder="1" applyAlignment="1">
      <alignment horizontal="center" vertical="center" wrapText="1"/>
    </xf>
    <xf numFmtId="0" fontId="24" fillId="16" borderId="7" xfId="0" applyFont="1" applyFill="1" applyBorder="1" applyAlignment="1">
      <alignment horizontal="center" vertical="center" wrapText="1"/>
    </xf>
    <xf numFmtId="0" fontId="23" fillId="16" borderId="7" xfId="5" quotePrefix="1" applyFont="1" applyFill="1" applyBorder="1" applyAlignment="1">
      <alignment horizontal="center" vertical="center"/>
    </xf>
    <xf numFmtId="0" fontId="0" fillId="16" borderId="7" xfId="0" applyFont="1" applyFill="1" applyBorder="1" applyAlignment="1">
      <alignment horizontal="left" vertical="center" wrapText="1"/>
    </xf>
    <xf numFmtId="1" fontId="0" fillId="16" borderId="23" xfId="0" applyNumberFormat="1" applyFont="1" applyFill="1" applyBorder="1" applyAlignment="1">
      <alignment horizontal="center" vertical="center"/>
    </xf>
    <xf numFmtId="1" fontId="15" fillId="16" borderId="23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3" fontId="13" fillId="2" borderId="7" xfId="5" applyNumberFormat="1" applyFont="1" applyFill="1" applyBorder="1" applyAlignment="1">
      <alignment horizontal="center" vertical="center" wrapText="1"/>
    </xf>
    <xf numFmtId="166" fontId="24" fillId="16" borderId="7" xfId="6" applyNumberFormat="1" applyFont="1" applyFill="1" applyBorder="1" applyAlignment="1">
      <alignment horizontal="center" vertical="center" wrapText="1"/>
    </xf>
    <xf numFmtId="0" fontId="24" fillId="16" borderId="7" xfId="6" applyFont="1" applyFill="1" applyBorder="1" applyAlignment="1">
      <alignment horizontal="center" vertical="center" wrapText="1"/>
    </xf>
    <xf numFmtId="0" fontId="31" fillId="0" borderId="0" xfId="0" applyFont="1"/>
    <xf numFmtId="0" fontId="23" fillId="16" borderId="7" xfId="6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0" fontId="15" fillId="0" borderId="3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5" fillId="0" borderId="3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8" fillId="2" borderId="7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1" fontId="13" fillId="2" borderId="14" xfId="5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/>
    </xf>
    <xf numFmtId="1" fontId="13" fillId="14" borderId="23" xfId="5" applyNumberFormat="1" applyFont="1" applyFill="1" applyBorder="1" applyAlignment="1">
      <alignment horizontal="center" vertical="center" wrapText="1"/>
    </xf>
    <xf numFmtId="1" fontId="13" fillId="14" borderId="14" xfId="5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2" borderId="8" xfId="5" applyFont="1" applyFill="1" applyBorder="1" applyAlignment="1">
      <alignment horizontal="center" vertical="center" wrapText="1"/>
    </xf>
    <xf numFmtId="0" fontId="18" fillId="2" borderId="18" xfId="5" applyFont="1" applyFill="1" applyBorder="1" applyAlignment="1">
      <alignment horizontal="center" vertical="center" wrapText="1"/>
    </xf>
    <xf numFmtId="0" fontId="18" fillId="2" borderId="19" xfId="5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165" fontId="3" fillId="4" borderId="7" xfId="5" applyNumberFormat="1" applyFont="1" applyFill="1" applyBorder="1" applyAlignment="1">
      <alignment horizontal="center" vertical="center" wrapText="1"/>
    </xf>
    <xf numFmtId="165" fontId="3" fillId="4" borderId="11" xfId="5" applyNumberFormat="1" applyFont="1" applyFill="1" applyBorder="1" applyAlignment="1">
      <alignment horizontal="center" vertical="center" wrapText="1"/>
    </xf>
    <xf numFmtId="0" fontId="3" fillId="4" borderId="7" xfId="5" applyFont="1" applyFill="1" applyBorder="1" applyAlignment="1">
      <alignment horizontal="center" vertical="center" wrapText="1"/>
    </xf>
    <xf numFmtId="0" fontId="3" fillId="4" borderId="23" xfId="5" applyFont="1" applyFill="1" applyBorder="1" applyAlignment="1">
      <alignment horizontal="center" vertical="center" wrapText="1"/>
    </xf>
    <xf numFmtId="0" fontId="3" fillId="5" borderId="6" xfId="5" applyFont="1" applyFill="1" applyBorder="1" applyAlignment="1">
      <alignment horizontal="center" vertical="center" wrapText="1"/>
    </xf>
    <xf numFmtId="0" fontId="3" fillId="5" borderId="7" xfId="5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top"/>
    </xf>
    <xf numFmtId="0" fontId="3" fillId="0" borderId="0" xfId="2" applyFont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top"/>
    </xf>
    <xf numFmtId="0" fontId="3" fillId="2" borderId="3" xfId="3" applyFont="1" applyFill="1" applyBorder="1" applyAlignment="1">
      <alignment horizontal="center" vertical="top"/>
    </xf>
    <xf numFmtId="0" fontId="3" fillId="2" borderId="4" xfId="3" applyFont="1" applyFill="1" applyBorder="1" applyAlignment="1">
      <alignment horizontal="center" vertical="top"/>
    </xf>
    <xf numFmtId="0" fontId="3" fillId="4" borderId="8" xfId="5" applyFont="1" applyFill="1" applyBorder="1" applyAlignment="1">
      <alignment horizontal="center" vertical="center" wrapText="1"/>
    </xf>
    <xf numFmtId="0" fontId="3" fillId="4" borderId="18" xfId="5" applyFont="1" applyFill="1" applyBorder="1" applyAlignment="1">
      <alignment horizontal="center" vertical="center" wrapText="1"/>
    </xf>
    <xf numFmtId="0" fontId="3" fillId="4" borderId="19" xfId="5" applyFont="1" applyFill="1" applyBorder="1" applyAlignment="1">
      <alignment horizontal="center" vertical="center" wrapText="1"/>
    </xf>
    <xf numFmtId="0" fontId="10" fillId="4" borderId="8" xfId="5" applyFont="1" applyFill="1" applyBorder="1" applyAlignment="1">
      <alignment horizontal="center" vertical="center"/>
    </xf>
    <xf numFmtId="0" fontId="10" fillId="4" borderId="18" xfId="5" applyFont="1" applyFill="1" applyBorder="1" applyAlignment="1">
      <alignment horizontal="center" vertical="center"/>
    </xf>
    <xf numFmtId="0" fontId="10" fillId="4" borderId="19" xfId="5" applyFont="1" applyFill="1" applyBorder="1" applyAlignment="1">
      <alignment horizontal="center" vertical="center"/>
    </xf>
    <xf numFmtId="0" fontId="3" fillId="6" borderId="7" xfId="5" applyFont="1" applyFill="1" applyBorder="1" applyAlignment="1">
      <alignment horizontal="center" vertical="center" wrapText="1"/>
    </xf>
    <xf numFmtId="0" fontId="3" fillId="6" borderId="11" xfId="5" applyFont="1" applyFill="1" applyBorder="1" applyAlignment="1">
      <alignment horizontal="center" vertical="center" wrapText="1"/>
    </xf>
    <xf numFmtId="0" fontId="10" fillId="5" borderId="20" xfId="5" applyFont="1" applyFill="1" applyBorder="1" applyAlignment="1">
      <alignment horizontal="center" vertical="center"/>
    </xf>
    <xf numFmtId="0" fontId="10" fillId="5" borderId="21" xfId="5" applyFont="1" applyFill="1" applyBorder="1" applyAlignment="1">
      <alignment horizontal="center" vertical="center"/>
    </xf>
    <xf numFmtId="0" fontId="10" fillId="5" borderId="22" xfId="5" applyFont="1" applyFill="1" applyBorder="1" applyAlignment="1">
      <alignment horizontal="center" vertical="center"/>
    </xf>
    <xf numFmtId="0" fontId="10" fillId="6" borderId="20" xfId="5" applyFont="1" applyFill="1" applyBorder="1" applyAlignment="1">
      <alignment horizontal="center" vertical="center"/>
    </xf>
    <xf numFmtId="0" fontId="10" fillId="6" borderId="21" xfId="5" applyFont="1" applyFill="1" applyBorder="1" applyAlignment="1">
      <alignment horizontal="center" vertical="center"/>
    </xf>
    <xf numFmtId="0" fontId="3" fillId="4" borderId="24" xfId="5" applyFont="1" applyFill="1" applyBorder="1" applyAlignment="1">
      <alignment horizontal="center" vertical="center" wrapText="1"/>
    </xf>
    <xf numFmtId="4" fontId="3" fillId="4" borderId="28" xfId="5" applyNumberFormat="1" applyFont="1" applyFill="1" applyBorder="1" applyAlignment="1">
      <alignment horizontal="center" vertical="center" wrapText="1"/>
    </xf>
    <xf numFmtId="4" fontId="3" fillId="4" borderId="29" xfId="5" applyNumberFormat="1" applyFont="1" applyFill="1" applyBorder="1" applyAlignment="1">
      <alignment horizontal="center" vertical="center" wrapText="1"/>
    </xf>
    <xf numFmtId="4" fontId="3" fillId="6" borderId="6" xfId="5" applyNumberFormat="1" applyFont="1" applyFill="1" applyBorder="1" applyAlignment="1">
      <alignment horizontal="center" vertical="center" wrapText="1"/>
    </xf>
    <xf numFmtId="4" fontId="3" fillId="6" borderId="10" xfId="5" applyNumberFormat="1" applyFont="1" applyFill="1" applyBorder="1" applyAlignment="1">
      <alignment horizontal="center" vertical="center" wrapText="1"/>
    </xf>
    <xf numFmtId="4" fontId="3" fillId="6" borderId="7" xfId="5" applyNumberFormat="1" applyFont="1" applyFill="1" applyBorder="1" applyAlignment="1">
      <alignment horizontal="center" vertical="center" wrapText="1"/>
    </xf>
    <xf numFmtId="4" fontId="3" fillId="6" borderId="11" xfId="5" applyNumberFormat="1" applyFont="1" applyFill="1" applyBorder="1" applyAlignment="1">
      <alignment horizontal="center" vertical="center" wrapText="1"/>
    </xf>
    <xf numFmtId="0" fontId="3" fillId="4" borderId="34" xfId="5" applyFont="1" applyFill="1" applyBorder="1" applyAlignment="1">
      <alignment horizontal="center" vertical="center" wrapText="1"/>
    </xf>
    <xf numFmtId="0" fontId="3" fillId="4" borderId="35" xfId="5" applyFont="1" applyFill="1" applyBorder="1" applyAlignment="1">
      <alignment horizontal="center" vertical="center" wrapText="1"/>
    </xf>
    <xf numFmtId="0" fontId="3" fillId="4" borderId="11" xfId="5" applyFont="1" applyFill="1" applyBorder="1" applyAlignment="1">
      <alignment horizontal="center" vertical="center" wrapText="1"/>
    </xf>
  </cellXfs>
  <cellStyles count="133">
    <cellStyle name="Comma" xfId="1" builtinId="3"/>
    <cellStyle name="Comma [0] 2" xfId="7"/>
    <cellStyle name="Comma [0] 3" xfId="8"/>
    <cellStyle name="Comma [0] 5" xfId="9"/>
    <cellStyle name="Comma [0] 5 2" xfId="10"/>
    <cellStyle name="Comma 10" xfId="11"/>
    <cellStyle name="Comma 11" xfId="12"/>
    <cellStyle name="Comma 12" xfId="13"/>
    <cellStyle name="Comma 13" xfId="14"/>
    <cellStyle name="Comma 14" xfId="15"/>
    <cellStyle name="Comma 15" xfId="16"/>
    <cellStyle name="Comma 16" xfId="17"/>
    <cellStyle name="Comma 17" xfId="18"/>
    <cellStyle name="Comma 18" xfId="19"/>
    <cellStyle name="Comma 19" xfId="20"/>
    <cellStyle name="Comma 2" xfId="21"/>
    <cellStyle name="Comma 20" xfId="22"/>
    <cellStyle name="Comma 21" xfId="23"/>
    <cellStyle name="Comma 22" xfId="24"/>
    <cellStyle name="Comma 23" xfId="25"/>
    <cellStyle name="Comma 24" xfId="26"/>
    <cellStyle name="Comma 25" xfId="27"/>
    <cellStyle name="Comma 26" xfId="28"/>
    <cellStyle name="Comma 27" xfId="29"/>
    <cellStyle name="Comma 28" xfId="30"/>
    <cellStyle name="Comma 29" xfId="31"/>
    <cellStyle name="Comma 3" xfId="32"/>
    <cellStyle name="Comma 3 2" xfId="33"/>
    <cellStyle name="Comma 3 2 2" xfId="34"/>
    <cellStyle name="Comma 3 2 3" xfId="35"/>
    <cellStyle name="Comma 3 3" xfId="36"/>
    <cellStyle name="Comma 3 3 2" xfId="37"/>
    <cellStyle name="Comma 3 4" xfId="38"/>
    <cellStyle name="Comma 30" xfId="39"/>
    <cellStyle name="Comma 31" xfId="40"/>
    <cellStyle name="Comma 32" xfId="41"/>
    <cellStyle name="Comma 33" xfId="42"/>
    <cellStyle name="Comma 34" xfId="43"/>
    <cellStyle name="Comma 35" xfId="44"/>
    <cellStyle name="Comma 36" xfId="45"/>
    <cellStyle name="Comma 37" xfId="46"/>
    <cellStyle name="Comma 38" xfId="47"/>
    <cellStyle name="Comma 39" xfId="48"/>
    <cellStyle name="Comma 4" xfId="49"/>
    <cellStyle name="Comma 40" xfId="50"/>
    <cellStyle name="Comma 41" xfId="51"/>
    <cellStyle name="Comma 42" xfId="52"/>
    <cellStyle name="Comma 43" xfId="53"/>
    <cellStyle name="Comma 44" xfId="54"/>
    <cellStyle name="Comma 45" xfId="55"/>
    <cellStyle name="Comma 5" xfId="56"/>
    <cellStyle name="Comma 6" xfId="57"/>
    <cellStyle name="Comma 7" xfId="58"/>
    <cellStyle name="Comma 8" xfId="59"/>
    <cellStyle name="Comma 9" xfId="60"/>
    <cellStyle name="Currency 2" xfId="61"/>
    <cellStyle name="Normal" xfId="0" builtinId="0"/>
    <cellStyle name="Normal 10" xfId="62"/>
    <cellStyle name="Normal 10 2" xfId="63"/>
    <cellStyle name="Normal 11" xfId="64"/>
    <cellStyle name="Normal 12" xfId="65"/>
    <cellStyle name="Normal 13" xfId="66"/>
    <cellStyle name="Normal 13 2" xfId="67"/>
    <cellStyle name="Normal 14" xfId="68"/>
    <cellStyle name="Normal 15" xfId="69"/>
    <cellStyle name="Normal 19" xfId="70"/>
    <cellStyle name="Normal 2" xfId="2"/>
    <cellStyle name="Normal 2 2" xfId="3"/>
    <cellStyle name="Normal 2 2 2" xfId="71"/>
    <cellStyle name="Normal 20" xfId="72"/>
    <cellStyle name="Normal 21" xfId="73"/>
    <cellStyle name="Normal 23" xfId="74"/>
    <cellStyle name="Normal 25" xfId="75"/>
    <cellStyle name="Normal 29" xfId="76"/>
    <cellStyle name="Normal 3" xfId="5"/>
    <cellStyle name="Normal 3 2" xfId="77"/>
    <cellStyle name="Normal 3 2 2" xfId="78"/>
    <cellStyle name="Normal 3_CAD PROJEK BANJIR TAHUN 2009 Daerah BP" xfId="79"/>
    <cellStyle name="Normal 30" xfId="80"/>
    <cellStyle name="Normal 31" xfId="81"/>
    <cellStyle name="Normal 34" xfId="82"/>
    <cellStyle name="Normal 35" xfId="83"/>
    <cellStyle name="Normal 36" xfId="84"/>
    <cellStyle name="Normal 38" xfId="85"/>
    <cellStyle name="Normal 39" xfId="86"/>
    <cellStyle name="Normal 4" xfId="6"/>
    <cellStyle name="Normal 4 2" xfId="87"/>
    <cellStyle name="Normal 4 3" xfId="88"/>
    <cellStyle name="Normal 4_CAD PROJEK BANJIR TAHUN 2009 Daerah BP" xfId="89"/>
    <cellStyle name="Normal 40" xfId="90"/>
    <cellStyle name="Normal 42" xfId="91"/>
    <cellStyle name="Normal 43" xfId="92"/>
    <cellStyle name="Normal 44" xfId="93"/>
    <cellStyle name="Normal 45" xfId="94"/>
    <cellStyle name="Normal 46" xfId="95"/>
    <cellStyle name="Normal 47" xfId="96"/>
    <cellStyle name="Normal 5" xfId="4"/>
    <cellStyle name="Normal 5 2" xfId="97"/>
    <cellStyle name="Normal 50" xfId="98"/>
    <cellStyle name="Normal 51" xfId="99"/>
    <cellStyle name="Normal 52" xfId="100"/>
    <cellStyle name="Normal 53" xfId="101"/>
    <cellStyle name="Normal 54" xfId="102"/>
    <cellStyle name="Normal 55" xfId="103"/>
    <cellStyle name="Normal 56" xfId="104"/>
    <cellStyle name="Normal 57" xfId="105"/>
    <cellStyle name="Normal 58" xfId="106"/>
    <cellStyle name="Normal 59" xfId="107"/>
    <cellStyle name="Normal 6" xfId="108"/>
    <cellStyle name="Normal 6 2" xfId="109"/>
    <cellStyle name="Normal 60" xfId="110"/>
    <cellStyle name="Normal 61" xfId="111"/>
    <cellStyle name="Normal 62" xfId="112"/>
    <cellStyle name="Normal 63" xfId="113"/>
    <cellStyle name="Normal 64" xfId="114"/>
    <cellStyle name="Normal 65" xfId="115"/>
    <cellStyle name="Normal 67" xfId="116"/>
    <cellStyle name="Normal 68" xfId="117"/>
    <cellStyle name="Normal 69" xfId="118"/>
    <cellStyle name="Normal 7" xfId="119"/>
    <cellStyle name="Normal 7 2" xfId="120"/>
    <cellStyle name="Normal 70" xfId="121"/>
    <cellStyle name="Normal 71" xfId="122"/>
    <cellStyle name="Normal 72" xfId="123"/>
    <cellStyle name="Normal 73" xfId="124"/>
    <cellStyle name="Normal 8" xfId="125"/>
    <cellStyle name="Normal 8 2" xfId="126"/>
    <cellStyle name="Normal 9" xfId="127"/>
    <cellStyle name="Normal 9 2" xfId="128"/>
    <cellStyle name="Percent 2" xfId="129"/>
    <cellStyle name="Percent 2 2" xfId="130"/>
    <cellStyle name="Percent 3" xfId="131"/>
    <cellStyle name="Style 1" xfId="132"/>
  </cellStyles>
  <dxfs count="0"/>
  <tableStyles count="0" defaultTableStyle="TableStyleMedium2" defaultPivotStyle="PivotStyleLight16"/>
  <colors>
    <mruColors>
      <color rgb="FF0000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5</xdr:row>
      <xdr:rowOff>617220</xdr:rowOff>
    </xdr:from>
    <xdr:to>
      <xdr:col>3</xdr:col>
      <xdr:colOff>662940</xdr:colOff>
      <xdr:row>11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>
        <a:xfrm flipH="1" flipV="1">
          <a:off x="1325880" y="2080260"/>
          <a:ext cx="1059180" cy="14478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</xdr:row>
      <xdr:rowOff>678180</xdr:rowOff>
    </xdr:from>
    <xdr:to>
      <xdr:col>4</xdr:col>
      <xdr:colOff>815340</xdr:colOff>
      <xdr:row>10</xdr:row>
      <xdr:rowOff>129540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CxnSpPr/>
      </xdr:nvCxnSpPr>
      <xdr:spPr>
        <a:xfrm flipH="1" flipV="1">
          <a:off x="2560320" y="2141220"/>
          <a:ext cx="1501140" cy="13335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441960</xdr:colOff>
      <xdr:row>5</xdr:row>
      <xdr:rowOff>670560</xdr:rowOff>
    </xdr:from>
    <xdr:to>
      <xdr:col>28</xdr:col>
      <xdr:colOff>792480</xdr:colOff>
      <xdr:row>11</xdr:row>
      <xdr:rowOff>129540</xdr:rowOff>
    </xdr:to>
    <xdr:cxnSp macro="">
      <xdr:nvCxnSpPr>
        <xdr:cNvPr id="8" name="Straight Arrow Connector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CxnSpPr/>
      </xdr:nvCxnSpPr>
      <xdr:spPr>
        <a:xfrm flipH="1" flipV="1">
          <a:off x="18227040" y="2133600"/>
          <a:ext cx="350520" cy="15240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259080</xdr:colOff>
      <xdr:row>5</xdr:row>
      <xdr:rowOff>419100</xdr:rowOff>
    </xdr:from>
    <xdr:to>
      <xdr:col>27</xdr:col>
      <xdr:colOff>419100</xdr:colOff>
      <xdr:row>10</xdr:row>
      <xdr:rowOff>7620</xdr:rowOff>
    </xdr:to>
    <xdr:sp macro="" textlink="">
      <xdr:nvSpPr>
        <xdr:cNvPr id="15" name="Right Brace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 rot="5400000">
          <a:off x="12424410" y="-1817370"/>
          <a:ext cx="1470660" cy="8869680"/>
        </a:xfrm>
        <a:prstGeom prst="rightBrace">
          <a:avLst>
            <a:gd name="adj1" fmla="val 8333"/>
            <a:gd name="adj2" fmla="val 50258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28</xdr:col>
      <xdr:colOff>152400</xdr:colOff>
      <xdr:row>12</xdr:row>
      <xdr:rowOff>53340</xdr:rowOff>
    </xdr:from>
    <xdr:to>
      <xdr:col>29</xdr:col>
      <xdr:colOff>281940</xdr:colOff>
      <xdr:row>17</xdr:row>
      <xdr:rowOff>30480</xdr:rowOff>
    </xdr:to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17937480" y="3764280"/>
          <a:ext cx="1417320" cy="891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Dimasukkan</a:t>
          </a:r>
          <a:r>
            <a:rPr lang="en-SG" sz="1100" b="1" baseline="0">
              <a:solidFill>
                <a:srgbClr val="FF0000"/>
              </a:solidFill>
            </a:rPr>
            <a:t> oleh CSFB setelah laporan BCA dihantar oleh JKR Negeri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83820</xdr:colOff>
      <xdr:row>11</xdr:row>
      <xdr:rowOff>0</xdr:rowOff>
    </xdr:from>
    <xdr:to>
      <xdr:col>22</xdr:col>
      <xdr:colOff>121920</xdr:colOff>
      <xdr:row>15</xdr:row>
      <xdr:rowOff>160020</xdr:rowOff>
    </xdr:to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2092940" y="3528060"/>
          <a:ext cx="2110740" cy="891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Data</a:t>
          </a:r>
          <a:r>
            <a:rPr lang="en-SG" sz="1100" b="1" baseline="0">
              <a:solidFill>
                <a:srgbClr val="FF0000"/>
              </a:solidFill>
            </a:rPr>
            <a:t> dimasukkan secara automatik setelah maklumat terperinci kuarters diisi (lampiran di sebelah).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198120</xdr:colOff>
      <xdr:row>11</xdr:row>
      <xdr:rowOff>22860</xdr:rowOff>
    </xdr:from>
    <xdr:to>
      <xdr:col>4</xdr:col>
      <xdr:colOff>1584960</xdr:colOff>
      <xdr:row>14</xdr:row>
      <xdr:rowOff>167640</xdr:rowOff>
    </xdr:to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3444240" y="3550920"/>
          <a:ext cx="13868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Nama Kuarters dan alamat lengkap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579120</xdr:colOff>
      <xdr:row>11</xdr:row>
      <xdr:rowOff>60960</xdr:rowOff>
    </xdr:from>
    <xdr:to>
      <xdr:col>3</xdr:col>
      <xdr:colOff>1363980</xdr:colOff>
      <xdr:row>15</xdr:row>
      <xdr:rowOff>22860</xdr:rowOff>
    </xdr:to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 txBox="1"/>
      </xdr:nvSpPr>
      <xdr:spPr>
        <a:xfrm>
          <a:off x="1699260" y="3589020"/>
          <a:ext cx="13868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mukim dan daerah kuarters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175260</xdr:colOff>
      <xdr:row>5</xdr:row>
      <xdr:rowOff>579120</xdr:rowOff>
    </xdr:from>
    <xdr:to>
      <xdr:col>1</xdr:col>
      <xdr:colOff>320040</xdr:colOff>
      <xdr:row>10</xdr:row>
      <xdr:rowOff>106680</xdr:rowOff>
    </xdr:to>
    <xdr:cxnSp macro="">
      <xdr:nvCxnSpPr>
        <xdr:cNvPr id="26" name="Straight Arrow Connector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CxnSpPr/>
      </xdr:nvCxnSpPr>
      <xdr:spPr>
        <a:xfrm flipH="1" flipV="1">
          <a:off x="175260" y="2042160"/>
          <a:ext cx="525780" cy="14097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11</xdr:row>
      <xdr:rowOff>15240</xdr:rowOff>
    </xdr:from>
    <xdr:to>
      <xdr:col>2</xdr:col>
      <xdr:colOff>342900</xdr:colOff>
      <xdr:row>14</xdr:row>
      <xdr:rowOff>175260</xdr:rowOff>
    </xdr:to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700-00001C000000}"/>
            </a:ext>
          </a:extLst>
        </xdr:cNvPr>
        <xdr:cNvSpPr txBox="1"/>
      </xdr:nvSpPr>
      <xdr:spPr>
        <a:xfrm>
          <a:off x="121920" y="3543300"/>
          <a:ext cx="1341120" cy="708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Jika terdapat 4 DPA,</a:t>
          </a:r>
          <a:r>
            <a:rPr lang="en-SG" sz="1100" b="1" baseline="0">
              <a:solidFill>
                <a:srgbClr val="FF0000"/>
              </a:solidFill>
            </a:rPr>
            <a:t> masukkan 4 baris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8</xdr:row>
      <xdr:rowOff>289560</xdr:rowOff>
    </xdr:from>
    <xdr:to>
      <xdr:col>24</xdr:col>
      <xdr:colOff>426720</xdr:colOff>
      <xdr:row>16</xdr:row>
      <xdr:rowOff>45720</xdr:rowOff>
    </xdr:to>
    <xdr:sp macro="" textlink="">
      <xdr:nvSpPr>
        <xdr:cNvPr id="2" name="Right Brac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 rot="5400000">
          <a:off x="7185660" y="-1333500"/>
          <a:ext cx="1417320" cy="8945880"/>
        </a:xfrm>
        <a:prstGeom prst="rightBrace">
          <a:avLst>
            <a:gd name="adj1" fmla="val 8333"/>
            <a:gd name="adj2" fmla="val 50258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9</xdr:col>
      <xdr:colOff>144780</xdr:colOff>
      <xdr:row>17</xdr:row>
      <xdr:rowOff>15240</xdr:rowOff>
    </xdr:from>
    <xdr:to>
      <xdr:col>16</xdr:col>
      <xdr:colOff>60960</xdr:colOff>
      <xdr:row>20</xdr:row>
      <xdr:rowOff>160020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964680" y="4000500"/>
          <a:ext cx="17297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 1 untuk</a:t>
          </a:r>
          <a:r>
            <a:rPr lang="en-SG" sz="1100" b="1" baseline="0">
              <a:solidFill>
                <a:srgbClr val="FF0000"/>
              </a:solidFill>
            </a:rPr>
            <a:t> tick pada ruang berkenaan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381000</xdr:colOff>
      <xdr:row>8</xdr:row>
      <xdr:rowOff>548640</xdr:rowOff>
    </xdr:from>
    <xdr:to>
      <xdr:col>4</xdr:col>
      <xdr:colOff>7620</xdr:colOff>
      <xdr:row>15</xdr:row>
      <xdr:rowOff>160020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 flipH="1" flipV="1">
          <a:off x="2362200" y="3444240"/>
          <a:ext cx="922020" cy="134112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548640</xdr:colOff>
      <xdr:row>16</xdr:row>
      <xdr:rowOff>53340</xdr:rowOff>
    </xdr:from>
    <xdr:to>
      <xdr:col>5</xdr:col>
      <xdr:colOff>274320</xdr:colOff>
      <xdr:row>20</xdr:row>
      <xdr:rowOff>15240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529840" y="4861560"/>
          <a:ext cx="17297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no unit kuarters 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426720</xdr:colOff>
      <xdr:row>8</xdr:row>
      <xdr:rowOff>441960</xdr:rowOff>
    </xdr:from>
    <xdr:to>
      <xdr:col>2</xdr:col>
      <xdr:colOff>60960</xdr:colOff>
      <xdr:row>15</xdr:row>
      <xdr:rowOff>53340</xdr:rowOff>
    </xdr:to>
    <xdr:cxnSp macro="">
      <xdr:nvCxnSpPr>
        <xdr:cNvPr id="14" name="Straight Arrow Connector 13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CxnSpPr/>
      </xdr:nvCxnSpPr>
      <xdr:spPr>
        <a:xfrm flipH="1" flipV="1">
          <a:off x="426720" y="3337560"/>
          <a:ext cx="922020" cy="134112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533400</xdr:colOff>
      <xdr:row>15</xdr:row>
      <xdr:rowOff>106680</xdr:rowOff>
    </xdr:from>
    <xdr:to>
      <xdr:col>3</xdr:col>
      <xdr:colOff>281940</xdr:colOff>
      <xdr:row>20</xdr:row>
      <xdr:rowOff>53340</xdr:rowOff>
    </xdr:to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533400" y="4732020"/>
          <a:ext cx="172974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 baseline="0">
              <a:solidFill>
                <a:srgbClr val="FF0000"/>
              </a:solidFill>
            </a:rPr>
            <a:t>Jika terdapat 4 unit kuarters pada DPA tersebut masukkan 4 baris.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E59"/>
  <sheetViews>
    <sheetView topLeftCell="A4" zoomScale="85" zoomScaleNormal="85" zoomScaleSheetLayoutView="87" workbookViewId="0">
      <pane xSplit="3" ySplit="5" topLeftCell="D47" activePane="bottomRight" state="frozen"/>
      <selection activeCell="A4" sqref="A4"/>
      <selection pane="topRight" activeCell="D4" sqref="D4"/>
      <selection pane="bottomLeft" activeCell="A9" sqref="A9"/>
      <selection pane="bottomRight" activeCell="L28" sqref="L28"/>
    </sheetView>
  </sheetViews>
  <sheetFormatPr defaultRowHeight="15" x14ac:dyDescent="0.25"/>
  <cols>
    <col min="1" max="1" width="4.85546875" bestFit="1" customWidth="1"/>
    <col min="2" max="2" width="27.42578125" bestFit="1" customWidth="1"/>
    <col min="3" max="3" width="11.85546875" bestFit="1" customWidth="1"/>
    <col min="4" max="4" width="24.5703125" bestFit="1" customWidth="1"/>
    <col min="5" max="5" width="10.5703125" customWidth="1"/>
    <col min="6" max="6" width="12.5703125" customWidth="1"/>
    <col min="7" max="7" width="8.5703125" customWidth="1"/>
    <col min="8" max="8" width="13.7109375" customWidth="1"/>
    <col min="9" max="9" width="10" customWidth="1"/>
    <col min="10" max="10" width="7" customWidth="1"/>
    <col min="11" max="11" width="7.42578125" customWidth="1"/>
    <col min="12" max="12" width="6" customWidth="1"/>
    <col min="13" max="13" width="11.140625" customWidth="1"/>
    <col min="14" max="14" width="8.5703125" customWidth="1"/>
    <col min="15" max="23" width="4.7109375" customWidth="1"/>
    <col min="24" max="25" width="12.5703125" customWidth="1"/>
    <col min="26" max="26" width="5.42578125" customWidth="1"/>
    <col min="27" max="27" width="6.42578125" customWidth="1"/>
    <col min="28" max="28" width="6.85546875" customWidth="1"/>
    <col min="29" max="29" width="19.85546875" customWidth="1"/>
    <col min="30" max="30" width="32.42578125" customWidth="1"/>
  </cols>
  <sheetData>
    <row r="2" spans="1:31" x14ac:dyDescent="0.25">
      <c r="A2" s="112"/>
      <c r="B2" s="112" t="s">
        <v>93</v>
      </c>
      <c r="C2" s="112" t="s">
        <v>137</v>
      </c>
    </row>
    <row r="3" spans="1:31" ht="7.15" customHeight="1" x14ac:dyDescent="0.25">
      <c r="A3" s="112"/>
      <c r="B3" s="112"/>
      <c r="C3" s="112"/>
    </row>
    <row r="4" spans="1:31" x14ac:dyDescent="0.25">
      <c r="A4" s="112"/>
      <c r="B4" s="112" t="s">
        <v>103</v>
      </c>
      <c r="C4">
        <v>40</v>
      </c>
    </row>
    <row r="5" spans="1:31" x14ac:dyDescent="0.25">
      <c r="A5" s="112"/>
      <c r="B5" s="112" t="s">
        <v>102</v>
      </c>
      <c r="C5" s="138">
        <f>J49+K49+L49+M49+N49</f>
        <v>293</v>
      </c>
      <c r="D5" t="s">
        <v>609</v>
      </c>
    </row>
    <row r="7" spans="1:31" ht="43.15" customHeight="1" x14ac:dyDescent="0.25">
      <c r="A7" s="304" t="s">
        <v>84</v>
      </c>
      <c r="B7" s="306" t="s">
        <v>54</v>
      </c>
      <c r="C7" s="304" t="s">
        <v>90</v>
      </c>
      <c r="D7" s="304" t="s">
        <v>95</v>
      </c>
      <c r="E7" s="308" t="s">
        <v>14</v>
      </c>
      <c r="F7" s="304" t="s">
        <v>373</v>
      </c>
      <c r="G7" s="304" t="s">
        <v>9</v>
      </c>
      <c r="H7" s="304" t="s">
        <v>99</v>
      </c>
      <c r="I7" s="304" t="s">
        <v>11</v>
      </c>
      <c r="J7" s="304" t="s">
        <v>87</v>
      </c>
      <c r="K7" s="304"/>
      <c r="L7" s="304"/>
      <c r="M7" s="304"/>
      <c r="N7" s="304"/>
      <c r="O7" s="309" t="s">
        <v>13</v>
      </c>
      <c r="P7" s="309"/>
      <c r="Q7" s="309"/>
      <c r="R7" s="309"/>
      <c r="S7" s="309"/>
      <c r="T7" s="309"/>
      <c r="U7" s="309"/>
      <c r="V7" s="309"/>
      <c r="W7" s="309"/>
      <c r="X7" s="306" t="s">
        <v>86</v>
      </c>
      <c r="Y7" s="306"/>
      <c r="Z7" s="306" t="s">
        <v>85</v>
      </c>
      <c r="AA7" s="306"/>
      <c r="AB7" s="306"/>
      <c r="AC7" s="304" t="s">
        <v>53</v>
      </c>
      <c r="AD7" s="306" t="s">
        <v>6</v>
      </c>
      <c r="AE7" s="118"/>
    </row>
    <row r="8" spans="1:31" ht="46.5" customHeight="1" x14ac:dyDescent="0.25">
      <c r="A8" s="305"/>
      <c r="B8" s="307"/>
      <c r="C8" s="305"/>
      <c r="D8" s="304"/>
      <c r="E8" s="308"/>
      <c r="F8" s="304"/>
      <c r="G8" s="304"/>
      <c r="H8" s="304"/>
      <c r="I8" s="304"/>
      <c r="J8" s="121" t="s">
        <v>77</v>
      </c>
      <c r="K8" s="121" t="s">
        <v>78</v>
      </c>
      <c r="L8" s="121" t="s">
        <v>79</v>
      </c>
      <c r="M8" s="121" t="s">
        <v>96</v>
      </c>
      <c r="N8" s="121" t="s">
        <v>81</v>
      </c>
      <c r="O8" s="121" t="s">
        <v>17</v>
      </c>
      <c r="P8" s="121" t="s">
        <v>18</v>
      </c>
      <c r="Q8" s="121" t="s">
        <v>19</v>
      </c>
      <c r="R8" s="121" t="s">
        <v>20</v>
      </c>
      <c r="S8" s="121" t="s">
        <v>21</v>
      </c>
      <c r="T8" s="121" t="s">
        <v>22</v>
      </c>
      <c r="U8" s="121" t="s">
        <v>23</v>
      </c>
      <c r="V8" s="121" t="s">
        <v>24</v>
      </c>
      <c r="W8" s="121" t="s">
        <v>25</v>
      </c>
      <c r="X8" s="121" t="s">
        <v>97</v>
      </c>
      <c r="Y8" s="128" t="s">
        <v>104</v>
      </c>
      <c r="Z8" s="121" t="s">
        <v>70</v>
      </c>
      <c r="AA8" s="121" t="s">
        <v>71</v>
      </c>
      <c r="AB8" s="121" t="s">
        <v>72</v>
      </c>
      <c r="AC8" s="305"/>
      <c r="AD8" s="307"/>
      <c r="AE8" s="112"/>
    </row>
    <row r="9" spans="1:31" ht="71.25" customHeight="1" x14ac:dyDescent="0.25">
      <c r="A9" s="139">
        <v>1</v>
      </c>
      <c r="B9" s="310" t="s">
        <v>127</v>
      </c>
      <c r="C9" s="305" t="s">
        <v>128</v>
      </c>
      <c r="D9" s="157" t="str">
        <f>'1'!B2</f>
        <v>Kuarters JKR Jalan Petrie , Pengkalan Rinting, Tampoi, 79582 Johor Bahru, Johor</v>
      </c>
      <c r="E9" s="179" t="s">
        <v>403</v>
      </c>
      <c r="F9" s="169" t="s">
        <v>509</v>
      </c>
      <c r="G9" s="168">
        <v>17320</v>
      </c>
      <c r="H9" s="172" t="s">
        <v>510</v>
      </c>
      <c r="I9" s="170">
        <v>1.645</v>
      </c>
      <c r="J9" s="164">
        <f>'1'!F21</f>
        <v>1</v>
      </c>
      <c r="K9" s="164">
        <f>'1'!G21</f>
        <v>0</v>
      </c>
      <c r="L9" s="164">
        <f>'1'!H21</f>
        <v>14</v>
      </c>
      <c r="M9" s="164">
        <f>'1'!I21</f>
        <v>0</v>
      </c>
      <c r="N9" s="164">
        <f>'1'!J21</f>
        <v>0</v>
      </c>
      <c r="O9" s="164">
        <f>'1'!K21</f>
        <v>0</v>
      </c>
      <c r="P9" s="164">
        <f>'1'!L21</f>
        <v>0</v>
      </c>
      <c r="Q9" s="164">
        <f>'1'!M21</f>
        <v>0</v>
      </c>
      <c r="R9" s="164">
        <f>'1'!N21</f>
        <v>0</v>
      </c>
      <c r="S9" s="164">
        <f>'1'!O21</f>
        <v>0</v>
      </c>
      <c r="T9" s="164">
        <f>'1'!P21</f>
        <v>15</v>
      </c>
      <c r="U9" s="164">
        <f>'1'!Q21</f>
        <v>0</v>
      </c>
      <c r="V9" s="164">
        <f>'1'!R21</f>
        <v>0</v>
      </c>
      <c r="W9" s="164">
        <f>'1'!S21</f>
        <v>0</v>
      </c>
      <c r="X9" s="164">
        <f>'1'!T21+'1'!U21+'1'!V21</f>
        <v>15</v>
      </c>
      <c r="Y9" s="165">
        <f>'1'!W21</f>
        <v>0</v>
      </c>
      <c r="Z9" s="165">
        <f>'1'!X21</f>
        <v>15</v>
      </c>
      <c r="AA9" s="165">
        <f>'1'!Y21</f>
        <v>0</v>
      </c>
      <c r="AB9" s="165">
        <f>'1'!Z21</f>
        <v>0</v>
      </c>
      <c r="AC9" s="159"/>
      <c r="AD9" s="245" t="s">
        <v>511</v>
      </c>
      <c r="AE9" s="112"/>
    </row>
    <row r="10" spans="1:31" ht="105" x14ac:dyDescent="0.25">
      <c r="A10" s="139">
        <v>2</v>
      </c>
      <c r="B10" s="311"/>
      <c r="C10" s="313"/>
      <c r="D10" s="246" t="str">
        <f>'2'!B2</f>
        <v>Kuarters JKR Persekutuan Jalan Kebun Teh, 80200 Mukim Bandar Johor Bahru, Johor Bahru, Johor</v>
      </c>
      <c r="E10" s="247" t="s">
        <v>402</v>
      </c>
      <c r="F10" s="248" t="s">
        <v>400</v>
      </c>
      <c r="G10" s="249">
        <v>5571</v>
      </c>
      <c r="H10" s="250" t="s">
        <v>401</v>
      </c>
      <c r="I10" s="251">
        <v>1.8759999999999999</v>
      </c>
      <c r="J10" s="252">
        <f>'2'!F27</f>
        <v>0</v>
      </c>
      <c r="K10" s="252">
        <f>'2'!G27</f>
        <v>0</v>
      </c>
      <c r="L10" s="252">
        <f>'2'!H27</f>
        <v>0</v>
      </c>
      <c r="M10" s="252">
        <f>'2'!I27</f>
        <v>0</v>
      </c>
      <c r="N10" s="252">
        <f>'2'!J27</f>
        <v>0</v>
      </c>
      <c r="O10" s="252">
        <f>'2'!K27</f>
        <v>0</v>
      </c>
      <c r="P10" s="252">
        <f>'2'!L27</f>
        <v>0</v>
      </c>
      <c r="Q10" s="252">
        <f>'2'!M27</f>
        <v>0</v>
      </c>
      <c r="R10" s="252">
        <f>'2'!N27</f>
        <v>0</v>
      </c>
      <c r="S10" s="252">
        <f>'2'!O27</f>
        <v>0</v>
      </c>
      <c r="T10" s="252">
        <f>'2'!P27</f>
        <v>0</v>
      </c>
      <c r="U10" s="252">
        <f>'2'!Q27</f>
        <v>0</v>
      </c>
      <c r="V10" s="252">
        <f>'2'!R27</f>
        <v>0</v>
      </c>
      <c r="W10" s="252">
        <f>'2'!S27</f>
        <v>0</v>
      </c>
      <c r="X10" s="252">
        <f>'2'!T27+'2'!U27+'2'!V27</f>
        <v>0</v>
      </c>
      <c r="Y10" s="253">
        <f>'2'!W27</f>
        <v>0</v>
      </c>
      <c r="Z10" s="253">
        <f>'2'!X27</f>
        <v>0</v>
      </c>
      <c r="AA10" s="253">
        <f>'2'!Y27</f>
        <v>0</v>
      </c>
      <c r="AB10" s="253">
        <f>'2'!Z27</f>
        <v>0</v>
      </c>
      <c r="AC10" s="254"/>
      <c r="AD10" s="255" t="s">
        <v>513</v>
      </c>
      <c r="AE10" s="112"/>
    </row>
    <row r="11" spans="1:31" ht="60" x14ac:dyDescent="0.25">
      <c r="A11" s="153">
        <v>3</v>
      </c>
      <c r="B11" s="311"/>
      <c r="C11" s="313"/>
      <c r="D11" s="157" t="str">
        <f>'3'!B2</f>
        <v>Kuarters JKR  Batu 10, Jalan Bertingkat Skudai,  81300 Skudai, Johor Bahru, Johor</v>
      </c>
      <c r="E11" s="179" t="s">
        <v>399</v>
      </c>
      <c r="F11" s="169" t="s">
        <v>377</v>
      </c>
      <c r="G11" s="168">
        <v>2600</v>
      </c>
      <c r="H11" s="170" t="s">
        <v>398</v>
      </c>
      <c r="I11" s="257" t="s">
        <v>516</v>
      </c>
      <c r="J11" s="164">
        <f>'3'!F13</f>
        <v>0</v>
      </c>
      <c r="K11" s="164">
        <f>'3'!G13</f>
        <v>0</v>
      </c>
      <c r="L11" s="164">
        <f>'3'!H13</f>
        <v>7</v>
      </c>
      <c r="M11" s="164">
        <f>'3'!I13</f>
        <v>0</v>
      </c>
      <c r="N11" s="164">
        <f>'3'!J13</f>
        <v>0</v>
      </c>
      <c r="O11" s="164">
        <f>'3'!K13</f>
        <v>0</v>
      </c>
      <c r="P11" s="164">
        <f>'3'!L13</f>
        <v>0</v>
      </c>
      <c r="Q11" s="164">
        <f>'3'!M13</f>
        <v>0</v>
      </c>
      <c r="R11" s="164">
        <f>'3'!N13</f>
        <v>0</v>
      </c>
      <c r="S11" s="164">
        <f>'3'!O13</f>
        <v>0</v>
      </c>
      <c r="T11" s="164">
        <f>'3'!P13</f>
        <v>6</v>
      </c>
      <c r="U11" s="164">
        <f>'3'!Q13</f>
        <v>0</v>
      </c>
      <c r="V11" s="164">
        <f>'3'!R13</f>
        <v>0</v>
      </c>
      <c r="W11" s="164">
        <f>'3'!S13</f>
        <v>1</v>
      </c>
      <c r="X11" s="164">
        <f>'3'!T13+'3'!U13+'3'!V13</f>
        <v>6</v>
      </c>
      <c r="Y11" s="165">
        <f>'3'!W13</f>
        <v>1</v>
      </c>
      <c r="Z11" s="165">
        <f>'3'!X13</f>
        <v>7</v>
      </c>
      <c r="AA11" s="165">
        <f>'3'!Y13</f>
        <v>0</v>
      </c>
      <c r="AB11" s="165">
        <f>'3'!Z13</f>
        <v>0</v>
      </c>
      <c r="AC11" s="159"/>
      <c r="AD11" s="141"/>
      <c r="AE11" s="112"/>
    </row>
    <row r="12" spans="1:31" ht="60" x14ac:dyDescent="0.25">
      <c r="A12" s="153">
        <v>4</v>
      </c>
      <c r="B12" s="311"/>
      <c r="C12" s="313"/>
      <c r="D12" s="157" t="str">
        <f>'4'!B2</f>
        <v>Kuarters JKR Elektrik Batu 10, Jalan Bertingkat Skudai,  81300 Skudai,   Johor Bahru, Johor</v>
      </c>
      <c r="E12" s="172" t="s">
        <v>393</v>
      </c>
      <c r="F12" s="169" t="s">
        <v>377</v>
      </c>
      <c r="G12" s="168">
        <v>2600</v>
      </c>
      <c r="H12" s="170" t="s">
        <v>392</v>
      </c>
      <c r="I12" s="173">
        <v>0.78900000000000003</v>
      </c>
      <c r="J12" s="164">
        <f>'4'!F24</f>
        <v>2</v>
      </c>
      <c r="K12" s="164">
        <f>'4'!G24</f>
        <v>4</v>
      </c>
      <c r="L12" s="164">
        <f>'4'!H24</f>
        <v>0</v>
      </c>
      <c r="M12" s="164">
        <f>'4'!I24</f>
        <v>12</v>
      </c>
      <c r="N12" s="164">
        <f>'4'!J24</f>
        <v>0</v>
      </c>
      <c r="O12" s="164">
        <f>'4'!K24</f>
        <v>0</v>
      </c>
      <c r="P12" s="164">
        <f>'4'!L24</f>
        <v>0</v>
      </c>
      <c r="Q12" s="164">
        <f>'4'!M24</f>
        <v>2</v>
      </c>
      <c r="R12" s="164">
        <f>'4'!N24</f>
        <v>2</v>
      </c>
      <c r="S12" s="164">
        <f>'4'!O24</f>
        <v>8</v>
      </c>
      <c r="T12" s="164">
        <f>'4'!P24</f>
        <v>6</v>
      </c>
      <c r="U12" s="164">
        <f>'4'!Q24</f>
        <v>0</v>
      </c>
      <c r="V12" s="164">
        <f>'4'!R24</f>
        <v>0</v>
      </c>
      <c r="W12" s="164">
        <f>'4'!S24</f>
        <v>0</v>
      </c>
      <c r="X12" s="164">
        <f>'4'!T24+'4'!U24+'4'!V24</f>
        <v>7</v>
      </c>
      <c r="Y12" s="165">
        <f>'4'!W24</f>
        <v>11</v>
      </c>
      <c r="Z12" s="165">
        <f>'4'!X24</f>
        <v>10</v>
      </c>
      <c r="AA12" s="165">
        <f>'4'!Y24</f>
        <v>8</v>
      </c>
      <c r="AB12" s="165">
        <f>'4'!Z24</f>
        <v>0</v>
      </c>
      <c r="AC12" s="159"/>
      <c r="AD12" s="141"/>
      <c r="AE12" s="112"/>
    </row>
    <row r="13" spans="1:31" ht="45" x14ac:dyDescent="0.25">
      <c r="A13" s="153">
        <v>5</v>
      </c>
      <c r="B13" s="311"/>
      <c r="C13" s="313"/>
      <c r="D13" s="157" t="str">
        <f>'5'!B2</f>
        <v>Kuarters Jalan Sungai Tiram, Ulu Tiram,  79582 Johor Bahru, Johor</v>
      </c>
      <c r="E13" s="179" t="s">
        <v>397</v>
      </c>
      <c r="F13" s="169" t="s">
        <v>377</v>
      </c>
      <c r="G13" s="168">
        <v>1946</v>
      </c>
      <c r="H13" s="170" t="s">
        <v>396</v>
      </c>
      <c r="I13" s="171">
        <v>1.66</v>
      </c>
      <c r="J13" s="164">
        <f>'5'!F11</f>
        <v>1</v>
      </c>
      <c r="K13" s="164">
        <f>'5'!G11</f>
        <v>4</v>
      </c>
      <c r="L13" s="164">
        <f>'5'!H11</f>
        <v>0</v>
      </c>
      <c r="M13" s="164">
        <f>'5'!I11</f>
        <v>0</v>
      </c>
      <c r="N13" s="164">
        <f>'5'!J11</f>
        <v>0</v>
      </c>
      <c r="O13" s="164">
        <f>'5'!K11</f>
        <v>0</v>
      </c>
      <c r="P13" s="164">
        <f>'5'!L11</f>
        <v>0</v>
      </c>
      <c r="Q13" s="164">
        <f>'5'!M11</f>
        <v>0</v>
      </c>
      <c r="R13" s="164">
        <f>'5'!N11</f>
        <v>0</v>
      </c>
      <c r="S13" s="164">
        <f>'5'!O11</f>
        <v>0</v>
      </c>
      <c r="T13" s="164">
        <f>'5'!P11</f>
        <v>5</v>
      </c>
      <c r="U13" s="164">
        <f>'5'!Q11</f>
        <v>0</v>
      </c>
      <c r="V13" s="164">
        <f>'5'!R11</f>
        <v>0</v>
      </c>
      <c r="W13" s="164">
        <f>'5'!S11</f>
        <v>0</v>
      </c>
      <c r="X13" s="164">
        <f>'5'!T11+'5'!U11+'5'!V11</f>
        <v>2</v>
      </c>
      <c r="Y13" s="165">
        <f>'5'!W11</f>
        <v>3</v>
      </c>
      <c r="Z13" s="165">
        <f>'5'!X11</f>
        <v>5</v>
      </c>
      <c r="AA13" s="165">
        <f>'5'!Y11</f>
        <v>0</v>
      </c>
      <c r="AB13" s="165">
        <f>'5'!Z11</f>
        <v>0</v>
      </c>
      <c r="AC13" s="159"/>
      <c r="AD13" s="141"/>
      <c r="AE13" s="112"/>
    </row>
    <row r="14" spans="1:31" ht="45" x14ac:dyDescent="0.25">
      <c r="A14" s="153">
        <v>6</v>
      </c>
      <c r="B14" s="311"/>
      <c r="C14" s="313"/>
      <c r="D14" s="157" t="str">
        <f>'6'!B2</f>
        <v>Kuarters JKR Masai, Jalan Besar Masai, 79582  Johor Bahru, Johor</v>
      </c>
      <c r="E14" s="179" t="s">
        <v>395</v>
      </c>
      <c r="F14" s="169" t="s">
        <v>377</v>
      </c>
      <c r="G14" s="168">
        <v>1453</v>
      </c>
      <c r="H14" s="172" t="s">
        <v>518</v>
      </c>
      <c r="I14" s="173">
        <v>0.55200000000000005</v>
      </c>
      <c r="J14" s="164">
        <f>'6'!F24</f>
        <v>0</v>
      </c>
      <c r="K14" s="164">
        <f>'6'!G24</f>
        <v>0</v>
      </c>
      <c r="L14" s="164">
        <f>'6'!H24</f>
        <v>14</v>
      </c>
      <c r="M14" s="164">
        <f>'6'!I24</f>
        <v>0</v>
      </c>
      <c r="N14" s="164">
        <f>'6'!J24</f>
        <v>0</v>
      </c>
      <c r="O14" s="164">
        <f>'6'!K24</f>
        <v>0</v>
      </c>
      <c r="P14" s="164">
        <f>'6'!L24</f>
        <v>0</v>
      </c>
      <c r="Q14" s="164">
        <f>'6'!M24</f>
        <v>0</v>
      </c>
      <c r="R14" s="164">
        <f>'6'!N24</f>
        <v>0</v>
      </c>
      <c r="S14" s="164">
        <f>'6'!O24</f>
        <v>0</v>
      </c>
      <c r="T14" s="164">
        <v>10</v>
      </c>
      <c r="U14" s="164">
        <f>'6'!Q24</f>
        <v>0</v>
      </c>
      <c r="V14" s="164">
        <f>'6'!R24</f>
        <v>0</v>
      </c>
      <c r="W14" s="164">
        <f>'6'!S24</f>
        <v>0</v>
      </c>
      <c r="X14" s="164">
        <f>'6'!T24+'6'!U24+'6'!V24</f>
        <v>5</v>
      </c>
      <c r="Y14" s="165">
        <f>'6'!W24</f>
        <v>9</v>
      </c>
      <c r="Z14" s="165">
        <f>'6'!X24</f>
        <v>13</v>
      </c>
      <c r="AA14" s="165">
        <f>'6'!Y24</f>
        <v>1</v>
      </c>
      <c r="AB14" s="165">
        <f>'6'!Z24</f>
        <v>0</v>
      </c>
      <c r="AC14" s="159"/>
      <c r="AD14" s="245" t="s">
        <v>519</v>
      </c>
      <c r="AE14" s="112"/>
    </row>
    <row r="15" spans="1:31" ht="79.5" customHeight="1" x14ac:dyDescent="0.25">
      <c r="A15" s="153">
        <v>7</v>
      </c>
      <c r="B15" s="311"/>
      <c r="C15" s="313"/>
      <c r="D15" s="157" t="str">
        <f>'7'!B2</f>
        <v>Kuarters JKR Persekutuan Jalan Tarom, Lot 1580, Bandar Johor Bahru, 80100 Johor Bahru, Johor</v>
      </c>
      <c r="E15" s="179" t="s">
        <v>394</v>
      </c>
      <c r="F15" s="169" t="s">
        <v>377</v>
      </c>
      <c r="G15" s="168">
        <v>1580</v>
      </c>
      <c r="H15" s="172" t="s">
        <v>520</v>
      </c>
      <c r="I15" s="257">
        <v>0.5</v>
      </c>
      <c r="J15" s="164">
        <f>'7'!F9</f>
        <v>1</v>
      </c>
      <c r="K15" s="164">
        <f>'7'!G9</f>
        <v>2</v>
      </c>
      <c r="L15" s="164">
        <f>'7'!H9</f>
        <v>0</v>
      </c>
      <c r="M15" s="164">
        <f>'7'!I9</f>
        <v>0</v>
      </c>
      <c r="N15" s="164">
        <f>'7'!J9</f>
        <v>0</v>
      </c>
      <c r="O15" s="164">
        <f>'7'!K9</f>
        <v>0</v>
      </c>
      <c r="P15" s="164">
        <f>'7'!L9</f>
        <v>0</v>
      </c>
      <c r="Q15" s="164">
        <f>'7'!M9</f>
        <v>1</v>
      </c>
      <c r="R15" s="164">
        <f>'7'!N9</f>
        <v>0</v>
      </c>
      <c r="S15" s="164">
        <f>'7'!O9</f>
        <v>0</v>
      </c>
      <c r="T15" s="164">
        <f>'7'!P9</f>
        <v>2</v>
      </c>
      <c r="U15" s="164">
        <f>'7'!Q9</f>
        <v>0</v>
      </c>
      <c r="V15" s="164">
        <f>'7'!R9</f>
        <v>0</v>
      </c>
      <c r="W15" s="164">
        <f>'7'!S9</f>
        <v>0</v>
      </c>
      <c r="X15" s="164">
        <f>'7'!T9+'7'!U9+'7'!V9</f>
        <v>3</v>
      </c>
      <c r="Y15" s="165">
        <f>'7'!W9</f>
        <v>0</v>
      </c>
      <c r="Z15" s="165">
        <f>'7'!X9</f>
        <v>3</v>
      </c>
      <c r="AA15" s="165">
        <f>'7'!Y9</f>
        <v>0</v>
      </c>
      <c r="AB15" s="165">
        <f>'7'!Z9</f>
        <v>0</v>
      </c>
      <c r="AC15" s="180" t="s">
        <v>452</v>
      </c>
      <c r="AD15" s="165" t="s">
        <v>521</v>
      </c>
      <c r="AE15" s="112"/>
    </row>
    <row r="16" spans="1:31" ht="54" customHeight="1" x14ac:dyDescent="0.25">
      <c r="A16" s="184">
        <v>8</v>
      </c>
      <c r="B16" s="311"/>
      <c r="C16" s="305" t="s">
        <v>129</v>
      </c>
      <c r="D16" s="264" t="str">
        <f>'8'!B2</f>
        <v>Kuarters JKR Air Bemban, KM 42, Jalan Johor Bahru - Ayer Hitam,81000  Kulai, Johor.</v>
      </c>
      <c r="E16" s="179" t="s">
        <v>451</v>
      </c>
      <c r="F16" s="169" t="s">
        <v>377</v>
      </c>
      <c r="G16" s="175">
        <v>205</v>
      </c>
      <c r="H16" s="174" t="s">
        <v>450</v>
      </c>
      <c r="I16" s="265">
        <v>2.258</v>
      </c>
      <c r="J16" s="164">
        <f>'8'!F16</f>
        <v>2</v>
      </c>
      <c r="K16" s="164">
        <f>'8'!G16</f>
        <v>2</v>
      </c>
      <c r="L16" s="164">
        <f>'8'!H16</f>
        <v>5</v>
      </c>
      <c r="M16" s="164">
        <f>'8'!I16</f>
        <v>0</v>
      </c>
      <c r="N16" s="164">
        <f>'8'!J16</f>
        <v>0</v>
      </c>
      <c r="O16" s="164">
        <f>'8'!K16</f>
        <v>0</v>
      </c>
      <c r="P16" s="164">
        <f>'8'!L16</f>
        <v>0</v>
      </c>
      <c r="Q16" s="164">
        <f>'8'!M16</f>
        <v>0</v>
      </c>
      <c r="R16" s="164">
        <f>'8'!N16</f>
        <v>0</v>
      </c>
      <c r="S16" s="164">
        <f>'8'!O16</f>
        <v>0</v>
      </c>
      <c r="T16" s="164">
        <f>'8'!P16</f>
        <v>10</v>
      </c>
      <c r="U16" s="164">
        <f>'8'!Q16</f>
        <v>0</v>
      </c>
      <c r="V16" s="164">
        <f>'8'!R16</f>
        <v>0</v>
      </c>
      <c r="W16" s="164">
        <f>'8'!S16</f>
        <v>0</v>
      </c>
      <c r="X16" s="164">
        <f>'8'!T16+'8'!U16+'8'!V16</f>
        <v>6</v>
      </c>
      <c r="Y16" s="165">
        <f>'8'!W16</f>
        <v>3</v>
      </c>
      <c r="Z16" s="165">
        <f>'8'!X16</f>
        <v>9</v>
      </c>
      <c r="AA16" s="165">
        <f>'8'!Y16</f>
        <v>0</v>
      </c>
      <c r="AB16" s="165">
        <f>'8'!Z16</f>
        <v>0</v>
      </c>
      <c r="AC16" s="159"/>
      <c r="AD16" s="221" t="s">
        <v>503</v>
      </c>
      <c r="AE16" s="112"/>
    </row>
    <row r="17" spans="1:31" ht="60.75" customHeight="1" x14ac:dyDescent="0.25">
      <c r="A17" s="184">
        <v>9</v>
      </c>
      <c r="B17" s="311"/>
      <c r="C17" s="313"/>
      <c r="D17" s="157" t="str">
        <f>'9'!B2</f>
        <v>Kuarters JKR Saleng, KM 29, Jalan Johor Bahru - Ayer Hitam, 81000 Kulai ,Johor</v>
      </c>
      <c r="E17" s="179" t="s">
        <v>449</v>
      </c>
      <c r="F17" s="169" t="s">
        <v>400</v>
      </c>
      <c r="G17" s="267">
        <v>5034</v>
      </c>
      <c r="H17" s="176" t="s">
        <v>448</v>
      </c>
      <c r="I17" s="265">
        <v>0.73499999999999999</v>
      </c>
      <c r="J17" s="164">
        <f>'9'!F14</f>
        <v>0</v>
      </c>
      <c r="K17" s="164">
        <f>'9'!G14</f>
        <v>8</v>
      </c>
      <c r="L17" s="164">
        <f>'9'!H14</f>
        <v>0</v>
      </c>
      <c r="M17" s="164">
        <f>'9'!I14</f>
        <v>0</v>
      </c>
      <c r="N17" s="164">
        <f>'9'!J14</f>
        <v>0</v>
      </c>
      <c r="O17" s="164">
        <f>'9'!K14</f>
        <v>0</v>
      </c>
      <c r="P17" s="164">
        <f>'9'!L14</f>
        <v>0</v>
      </c>
      <c r="Q17" s="164">
        <f>'9'!M14</f>
        <v>0</v>
      </c>
      <c r="R17" s="164">
        <f>'9'!N14</f>
        <v>0</v>
      </c>
      <c r="S17" s="164">
        <f>'9'!O14</f>
        <v>0</v>
      </c>
      <c r="T17" s="164">
        <f>'9'!P14</f>
        <v>8</v>
      </c>
      <c r="U17" s="164">
        <f>'9'!Q14</f>
        <v>0</v>
      </c>
      <c r="V17" s="164">
        <f>'9'!R14</f>
        <v>0</v>
      </c>
      <c r="W17" s="164">
        <f>'9'!S14</f>
        <v>0</v>
      </c>
      <c r="X17" s="164">
        <f>'9'!T14+'9'!U14+'9'!V14</f>
        <v>8</v>
      </c>
      <c r="Y17" s="165">
        <f>'9'!W14</f>
        <v>0</v>
      </c>
      <c r="Z17" s="165">
        <f>'9'!X14</f>
        <v>8</v>
      </c>
      <c r="AA17" s="165">
        <f>'9'!Y14</f>
        <v>0</v>
      </c>
      <c r="AB17" s="165">
        <f>'9'!Z14</f>
        <v>0</v>
      </c>
      <c r="AC17" s="180" t="s">
        <v>453</v>
      </c>
      <c r="AD17" s="164" t="s">
        <v>525</v>
      </c>
      <c r="AE17" s="112"/>
    </row>
    <row r="18" spans="1:31" ht="57" customHeight="1" x14ac:dyDescent="0.25">
      <c r="A18" s="184">
        <v>10</v>
      </c>
      <c r="B18" s="311"/>
      <c r="C18" s="305" t="s">
        <v>130</v>
      </c>
      <c r="D18" s="157" t="str">
        <f>'10'!B2</f>
        <v>Kuarters JKR Persekutuan Buloh Kasap (1), Lot 628, Jalan Buloh Kasap,Sungai Segamat, 85000 Segamat, Johor</v>
      </c>
      <c r="E18" s="179" t="s">
        <v>382</v>
      </c>
      <c r="F18" s="268" t="s">
        <v>377</v>
      </c>
      <c r="G18" s="269">
        <v>628</v>
      </c>
      <c r="H18" s="270" t="s">
        <v>381</v>
      </c>
      <c r="I18" s="271">
        <v>0.42067900000000003</v>
      </c>
      <c r="J18" s="164">
        <f>'10'!F16</f>
        <v>2</v>
      </c>
      <c r="K18" s="164">
        <f>'10'!G16</f>
        <v>2</v>
      </c>
      <c r="L18" s="164">
        <f>'10'!H16</f>
        <v>4</v>
      </c>
      <c r="M18" s="164">
        <f>'10'!I16</f>
        <v>0</v>
      </c>
      <c r="N18" s="164">
        <f>'10'!J16</f>
        <v>0</v>
      </c>
      <c r="O18" s="164">
        <f>'10'!K16</f>
        <v>0</v>
      </c>
      <c r="P18" s="164">
        <f>'10'!L16</f>
        <v>0</v>
      </c>
      <c r="Q18" s="164">
        <f>'10'!M16</f>
        <v>0</v>
      </c>
      <c r="R18" s="164">
        <f>'10'!N16</f>
        <v>10</v>
      </c>
      <c r="S18" s="164">
        <f>'10'!O16</f>
        <v>0</v>
      </c>
      <c r="T18" s="164">
        <f>'10'!P16</f>
        <v>0</v>
      </c>
      <c r="U18" s="164">
        <f>'10'!Q16</f>
        <v>0</v>
      </c>
      <c r="V18" s="164">
        <f>'10'!R16</f>
        <v>0</v>
      </c>
      <c r="W18" s="164">
        <f>'10'!S16</f>
        <v>0</v>
      </c>
      <c r="X18" s="164">
        <f>'10'!T16+'10'!U16+'10'!V16</f>
        <v>3</v>
      </c>
      <c r="Y18" s="165">
        <f>'10'!W16</f>
        <v>0</v>
      </c>
      <c r="Z18" s="165">
        <f>'10'!X16</f>
        <v>8</v>
      </c>
      <c r="AA18" s="165">
        <f>'10'!Y16</f>
        <v>0</v>
      </c>
      <c r="AB18" s="165">
        <f>'10'!Z16</f>
        <v>0</v>
      </c>
      <c r="AC18" s="181" t="s">
        <v>454</v>
      </c>
      <c r="AD18" s="165" t="s">
        <v>526</v>
      </c>
      <c r="AE18" s="222"/>
    </row>
    <row r="19" spans="1:31" ht="57.75" customHeight="1" x14ac:dyDescent="0.25">
      <c r="A19" s="184">
        <v>11</v>
      </c>
      <c r="B19" s="311"/>
      <c r="C19" s="313"/>
      <c r="D19" s="157" t="str">
        <f>'11'!B2</f>
        <v>Kuarters  JKR Persekutuan Buloh Kasap (2), Lot 1354 &amp; 1799 Jalan Buluh Kasap,Sungai Segamat 85000 Segamat Johor.</v>
      </c>
      <c r="E19" s="179" t="s">
        <v>380</v>
      </c>
      <c r="F19" s="268" t="s">
        <v>377</v>
      </c>
      <c r="G19" s="302" t="s">
        <v>378</v>
      </c>
      <c r="H19" s="270" t="s">
        <v>379</v>
      </c>
      <c r="I19" s="271">
        <v>0.41876799999999997</v>
      </c>
      <c r="J19" s="164">
        <f>'11'!F12</f>
        <v>2</v>
      </c>
      <c r="K19" s="164">
        <f>'11'!G12</f>
        <v>3</v>
      </c>
      <c r="L19" s="164">
        <f>'11'!H12</f>
        <v>0</v>
      </c>
      <c r="M19" s="164">
        <f>'11'!I12</f>
        <v>0</v>
      </c>
      <c r="N19" s="164">
        <f>'11'!J12</f>
        <v>0</v>
      </c>
      <c r="O19" s="164">
        <f>'11'!K12</f>
        <v>0</v>
      </c>
      <c r="P19" s="164">
        <f>'11'!L12</f>
        <v>0</v>
      </c>
      <c r="Q19" s="164">
        <f>'11'!M12</f>
        <v>0</v>
      </c>
      <c r="R19" s="164">
        <f>'11'!N12</f>
        <v>0</v>
      </c>
      <c r="S19" s="164">
        <f>'11'!O12</f>
        <v>6</v>
      </c>
      <c r="T19" s="164">
        <f>'11'!P12</f>
        <v>0</v>
      </c>
      <c r="U19" s="164">
        <f>'11'!Q12</f>
        <v>0</v>
      </c>
      <c r="V19" s="164">
        <f>'11'!R12</f>
        <v>0</v>
      </c>
      <c r="W19" s="164">
        <f>'11'!S12</f>
        <v>0</v>
      </c>
      <c r="X19" s="164">
        <f>'11'!T12+'11'!U12+'11'!V12</f>
        <v>2</v>
      </c>
      <c r="Y19" s="165">
        <f>'11'!W12</f>
        <v>3</v>
      </c>
      <c r="Z19" s="165">
        <f>'11'!X12</f>
        <v>2</v>
      </c>
      <c r="AA19" s="165">
        <f>'11'!Y12</f>
        <v>3</v>
      </c>
      <c r="AB19" s="165">
        <f>'11'!Z12</f>
        <v>0</v>
      </c>
      <c r="AC19" s="159"/>
      <c r="AD19" s="221" t="s">
        <v>505</v>
      </c>
      <c r="AE19" s="112"/>
    </row>
    <row r="20" spans="1:31" ht="75" x14ac:dyDescent="0.25">
      <c r="A20" s="184">
        <v>12</v>
      </c>
      <c r="B20" s="311"/>
      <c r="C20" s="313"/>
      <c r="D20" s="157" t="str">
        <f>'12'!B2</f>
        <v>Kuarters JKR Persekutuan Buloh Kasap (3), Lot 1005 &amp; 1524 .Jalan Buluh Kasap, Sungai Segamat 85000 Segamat Johor.</v>
      </c>
      <c r="E20" s="179" t="s">
        <v>389</v>
      </c>
      <c r="F20" s="226" t="s">
        <v>377</v>
      </c>
      <c r="G20" s="279" t="s">
        <v>388</v>
      </c>
      <c r="H20" s="278" t="s">
        <v>529</v>
      </c>
      <c r="I20" s="228">
        <v>1.548</v>
      </c>
      <c r="J20" s="164">
        <f>'12'!F38</f>
        <v>0</v>
      </c>
      <c r="K20" s="164">
        <f>'12'!G38</f>
        <v>6</v>
      </c>
      <c r="L20" s="164">
        <f>'12'!H38</f>
        <v>0</v>
      </c>
      <c r="M20" s="164">
        <f>'12'!I38</f>
        <v>26</v>
      </c>
      <c r="N20" s="164">
        <f>'12'!J38</f>
        <v>0</v>
      </c>
      <c r="O20" s="164">
        <f>'12'!K38</f>
        <v>0</v>
      </c>
      <c r="P20" s="164">
        <f>'12'!L38</f>
        <v>0</v>
      </c>
      <c r="Q20" s="164">
        <f>'12'!M38</f>
        <v>0</v>
      </c>
      <c r="R20" s="164">
        <f>'12'!N38</f>
        <v>8</v>
      </c>
      <c r="S20" s="164">
        <f>'12'!O38</f>
        <v>24</v>
      </c>
      <c r="T20" s="164">
        <f>'12'!P38</f>
        <v>0</v>
      </c>
      <c r="U20" s="164">
        <f>'12'!Q38</f>
        <v>0</v>
      </c>
      <c r="V20" s="164">
        <f>'12'!R38</f>
        <v>0</v>
      </c>
      <c r="W20" s="164">
        <f>'12'!S38</f>
        <v>0</v>
      </c>
      <c r="X20" s="164">
        <f>'12'!T38+'12'!U38+'12'!V38</f>
        <v>19</v>
      </c>
      <c r="Y20" s="165">
        <f>'12'!W38</f>
        <v>13</v>
      </c>
      <c r="Z20" s="165">
        <f>'12'!X38</f>
        <v>32</v>
      </c>
      <c r="AA20" s="165">
        <f>'12'!Y38</f>
        <v>0</v>
      </c>
      <c r="AB20" s="165">
        <f>'12'!Z38</f>
        <v>0</v>
      </c>
      <c r="AC20" s="159"/>
      <c r="AD20" s="273" t="s">
        <v>528</v>
      </c>
      <c r="AE20" s="112"/>
    </row>
    <row r="21" spans="1:31" ht="81" customHeight="1" x14ac:dyDescent="0.25">
      <c r="A21" s="184">
        <v>13</v>
      </c>
      <c r="B21" s="311"/>
      <c r="C21" s="313"/>
      <c r="D21" s="157" t="str">
        <f>'13'!B2</f>
        <v>Kuarters JKR Persekutuan Batu Anam,Lot 306, Jalan Besar Batu Anam, Bandar Batu Anam, 85100, Segamat, Johor.</v>
      </c>
      <c r="E21" s="179" t="s">
        <v>387</v>
      </c>
      <c r="F21" s="169" t="s">
        <v>377</v>
      </c>
      <c r="G21" s="168">
        <v>306</v>
      </c>
      <c r="H21" s="276" t="s">
        <v>386</v>
      </c>
      <c r="I21" s="277" t="s">
        <v>532</v>
      </c>
      <c r="J21" s="164">
        <f>'13'!F7</f>
        <v>1</v>
      </c>
      <c r="K21" s="164">
        <f>'13'!G7</f>
        <v>0</v>
      </c>
      <c r="L21" s="164">
        <f>'13'!H7</f>
        <v>0</v>
      </c>
      <c r="M21" s="164">
        <f>'13'!I7</f>
        <v>0</v>
      </c>
      <c r="N21" s="164">
        <f>'13'!J7</f>
        <v>0</v>
      </c>
      <c r="O21" s="164">
        <f>'13'!K7</f>
        <v>0</v>
      </c>
      <c r="P21" s="164">
        <f>'13'!L7</f>
        <v>0</v>
      </c>
      <c r="Q21" s="164">
        <f>'13'!M7</f>
        <v>0</v>
      </c>
      <c r="R21" s="164">
        <f>'13'!N7</f>
        <v>1</v>
      </c>
      <c r="S21" s="164">
        <f>'13'!O7</f>
        <v>0</v>
      </c>
      <c r="T21" s="164">
        <f>'13'!P7</f>
        <v>0</v>
      </c>
      <c r="U21" s="164">
        <f>'13'!Q7</f>
        <v>0</v>
      </c>
      <c r="V21" s="164">
        <f>'13'!R7</f>
        <v>0</v>
      </c>
      <c r="W21" s="164">
        <f>'13'!S7</f>
        <v>0</v>
      </c>
      <c r="X21" s="164">
        <f>'13'!T7+'13'!U7+'13'!V7</f>
        <v>0</v>
      </c>
      <c r="Y21" s="165">
        <f>'13'!W7</f>
        <v>1</v>
      </c>
      <c r="Z21" s="165">
        <v>0</v>
      </c>
      <c r="AA21" s="165">
        <f>'13'!Y6</f>
        <v>1</v>
      </c>
      <c r="AB21" s="165">
        <f>'13'!Z6</f>
        <v>0</v>
      </c>
      <c r="AC21" s="159"/>
      <c r="AD21" s="221" t="s">
        <v>504</v>
      </c>
      <c r="AE21" s="112"/>
    </row>
    <row r="22" spans="1:31" ht="82.5" customHeight="1" x14ac:dyDescent="0.25">
      <c r="A22" s="184">
        <v>14</v>
      </c>
      <c r="B22" s="311"/>
      <c r="C22" s="314"/>
      <c r="D22" s="157" t="str">
        <f>'14'!B2</f>
        <v>Kuarters JKR Persekutuan Chaah 1,Jalan Klinik Chaah, Mukim Chaah, 85400, Segamat, Johor</v>
      </c>
      <c r="E22" s="179" t="s">
        <v>385</v>
      </c>
      <c r="F22" s="275" t="s">
        <v>383</v>
      </c>
      <c r="G22" s="280"/>
      <c r="H22" s="281" t="s">
        <v>384</v>
      </c>
      <c r="I22" s="277">
        <v>0.6321</v>
      </c>
      <c r="J22" s="164">
        <f>'14'!F12</f>
        <v>0</v>
      </c>
      <c r="K22" s="164">
        <f>'14'!G12</f>
        <v>0</v>
      </c>
      <c r="L22" s="164">
        <f>'14'!H12</f>
        <v>6</v>
      </c>
      <c r="M22" s="164">
        <f>'14'!I12</f>
        <v>0</v>
      </c>
      <c r="N22" s="164">
        <f>'14'!J12</f>
        <v>0</v>
      </c>
      <c r="O22" s="164">
        <f>'14'!K12</f>
        <v>0</v>
      </c>
      <c r="P22" s="164">
        <f>'14'!L12</f>
        <v>0</v>
      </c>
      <c r="Q22" s="164">
        <f>'14'!M12</f>
        <v>0</v>
      </c>
      <c r="R22" s="164">
        <f>'14'!N12</f>
        <v>6</v>
      </c>
      <c r="S22" s="164">
        <f>'14'!O12</f>
        <v>0</v>
      </c>
      <c r="T22" s="164">
        <f>'14'!P12</f>
        <v>0</v>
      </c>
      <c r="U22" s="164">
        <f>'14'!Q12</f>
        <v>0</v>
      </c>
      <c r="V22" s="164">
        <f>'14'!R12</f>
        <v>0</v>
      </c>
      <c r="W22" s="164">
        <f>'14'!S12</f>
        <v>0</v>
      </c>
      <c r="X22" s="164">
        <f>'14'!T12+'14'!U12+'14'!V12</f>
        <v>0</v>
      </c>
      <c r="Y22" s="165">
        <f>'14'!W12</f>
        <v>6</v>
      </c>
      <c r="Z22" s="165">
        <f>'14'!X12</f>
        <v>0</v>
      </c>
      <c r="AA22" s="165">
        <f>'14'!Y12</f>
        <v>6</v>
      </c>
      <c r="AB22" s="165">
        <f>'14'!Z12</f>
        <v>0</v>
      </c>
      <c r="AC22" s="159"/>
      <c r="AD22" s="164" t="s">
        <v>534</v>
      </c>
      <c r="AE22" s="112"/>
    </row>
    <row r="23" spans="1:31" ht="105" x14ac:dyDescent="0.25">
      <c r="A23" s="184">
        <v>15</v>
      </c>
      <c r="B23" s="311"/>
      <c r="C23" s="305" t="s">
        <v>131</v>
      </c>
      <c r="D23" s="157" t="str">
        <f>'15'!B2</f>
        <v>Kuarters JKR Persekutuan Rengit,Jalan Rengit 27, 83100 Batu Pahat, Johor</v>
      </c>
      <c r="E23" s="179" t="s">
        <v>424</v>
      </c>
      <c r="F23" s="169" t="s">
        <v>377</v>
      </c>
      <c r="G23" s="175">
        <v>31</v>
      </c>
      <c r="H23" s="170" t="s">
        <v>423</v>
      </c>
      <c r="I23" s="173">
        <v>0.4884</v>
      </c>
      <c r="J23" s="164">
        <f>'15'!F10</f>
        <v>0</v>
      </c>
      <c r="K23" s="164">
        <f>'15'!G10</f>
        <v>0</v>
      </c>
      <c r="L23" s="164">
        <f>'15'!H10</f>
        <v>4</v>
      </c>
      <c r="M23" s="164">
        <f>'15'!I10</f>
        <v>0</v>
      </c>
      <c r="N23" s="164">
        <f>'15'!J10</f>
        <v>0</v>
      </c>
      <c r="O23" s="164">
        <f>'15'!K10</f>
        <v>0</v>
      </c>
      <c r="P23" s="164">
        <f>'15'!L10</f>
        <v>0</v>
      </c>
      <c r="Q23" s="164">
        <f>'15'!M10</f>
        <v>0</v>
      </c>
      <c r="R23" s="164">
        <f>'15'!N10</f>
        <v>0</v>
      </c>
      <c r="S23" s="164">
        <f>'15'!O10</f>
        <v>0</v>
      </c>
      <c r="T23" s="164">
        <f>'15'!P10</f>
        <v>0</v>
      </c>
      <c r="U23" s="164">
        <f>'15'!Q10</f>
        <v>0</v>
      </c>
      <c r="V23" s="164">
        <f>'15'!R10</f>
        <v>4</v>
      </c>
      <c r="W23" s="164">
        <f>'15'!S10</f>
        <v>0</v>
      </c>
      <c r="X23" s="164">
        <f>'15'!T10+'15'!U10+'15'!V10</f>
        <v>1</v>
      </c>
      <c r="Y23" s="165">
        <f>'15'!W10</f>
        <v>3</v>
      </c>
      <c r="Z23" s="165">
        <f>'15'!X10</f>
        <v>2</v>
      </c>
      <c r="AA23" s="165">
        <f>'15'!Y10</f>
        <v>2</v>
      </c>
      <c r="AB23" s="165">
        <f>'15'!Z10</f>
        <v>0</v>
      </c>
      <c r="AC23" s="180" t="s">
        <v>455</v>
      </c>
      <c r="AD23" s="232" t="s">
        <v>538</v>
      </c>
      <c r="AE23" s="112"/>
    </row>
    <row r="24" spans="1:31" ht="90" x14ac:dyDescent="0.25">
      <c r="A24" s="184">
        <v>16</v>
      </c>
      <c r="B24" s="311"/>
      <c r="C24" s="313"/>
      <c r="D24" s="157" t="str">
        <f>'16'!B2</f>
        <v>Kuarters JKR Persekutuan Senggarang, Jalan Cempaka, Kampung Baharu, 83200, Senggarang, Batu Pahat, Johor</v>
      </c>
      <c r="E24" s="179" t="s">
        <v>422</v>
      </c>
      <c r="F24" s="169" t="s">
        <v>377</v>
      </c>
      <c r="G24" s="175">
        <v>111</v>
      </c>
      <c r="H24" s="174" t="s">
        <v>421</v>
      </c>
      <c r="I24" s="173">
        <v>0.70799999999999996</v>
      </c>
      <c r="J24" s="164">
        <f>'16'!F12</f>
        <v>0</v>
      </c>
      <c r="K24" s="164">
        <f>'16'!G12</f>
        <v>6</v>
      </c>
      <c r="L24" s="164">
        <f>'16'!H12</f>
        <v>0</v>
      </c>
      <c r="M24" s="164">
        <f>'16'!I12</f>
        <v>0</v>
      </c>
      <c r="N24" s="164">
        <f>'16'!J12</f>
        <v>0</v>
      </c>
      <c r="O24" s="164">
        <f>'16'!K12</f>
        <v>0</v>
      </c>
      <c r="P24" s="164">
        <f>'16'!L12</f>
        <v>0</v>
      </c>
      <c r="Q24" s="164">
        <f>'16'!M12</f>
        <v>0</v>
      </c>
      <c r="R24" s="164">
        <f>'16'!N12</f>
        <v>0</v>
      </c>
      <c r="S24" s="164">
        <f>'16'!O12</f>
        <v>0</v>
      </c>
      <c r="T24" s="164">
        <f>'16'!P12</f>
        <v>0</v>
      </c>
      <c r="U24" s="164">
        <f>'16'!Q12</f>
        <v>0</v>
      </c>
      <c r="V24" s="164">
        <f>'16'!R12</f>
        <v>6</v>
      </c>
      <c r="W24" s="164">
        <f>'16'!S12</f>
        <v>0</v>
      </c>
      <c r="X24" s="164">
        <f>'16'!T12+'16'!U12+'16'!V12</f>
        <v>2</v>
      </c>
      <c r="Y24" s="165">
        <f>'16'!W12</f>
        <v>4</v>
      </c>
      <c r="Z24" s="165">
        <f>'16'!X12</f>
        <v>2</v>
      </c>
      <c r="AA24" s="165">
        <f>'16'!Y12</f>
        <v>4</v>
      </c>
      <c r="AB24" s="165">
        <f>'16'!Z12</f>
        <v>0</v>
      </c>
      <c r="AC24" s="159"/>
      <c r="AD24" s="282" t="s">
        <v>539</v>
      </c>
      <c r="AE24" s="112"/>
    </row>
    <row r="25" spans="1:31" ht="60" x14ac:dyDescent="0.25">
      <c r="A25" s="184">
        <v>17</v>
      </c>
      <c r="B25" s="311"/>
      <c r="C25" s="313"/>
      <c r="D25" s="157" t="str">
        <f>'17'!B2</f>
        <v>Kuarters JKR Persekutuan Ayer Hitam, Jalan Kluang, 86100, Ayer Hitam, Batu Pahat, Johor</v>
      </c>
      <c r="E25" s="284" t="s">
        <v>420</v>
      </c>
      <c r="F25" s="169" t="s">
        <v>377</v>
      </c>
      <c r="G25" s="175">
        <v>5583</v>
      </c>
      <c r="H25" s="174" t="s">
        <v>419</v>
      </c>
      <c r="I25" s="173">
        <v>0.14893200000000001</v>
      </c>
      <c r="J25" s="164">
        <f>'17'!F12</f>
        <v>0</v>
      </c>
      <c r="K25" s="164">
        <f>'17'!G12</f>
        <v>0</v>
      </c>
      <c r="L25" s="164">
        <f>'17'!H12</f>
        <v>6</v>
      </c>
      <c r="M25" s="164">
        <f>'17'!I12</f>
        <v>0</v>
      </c>
      <c r="N25" s="164">
        <f>'17'!J12</f>
        <v>0</v>
      </c>
      <c r="O25" s="164">
        <f>'17'!K12</f>
        <v>0</v>
      </c>
      <c r="P25" s="164">
        <f>'17'!L12</f>
        <v>0</v>
      </c>
      <c r="Q25" s="164">
        <f>'17'!M12</f>
        <v>0</v>
      </c>
      <c r="R25" s="164">
        <f>'17'!N12</f>
        <v>0</v>
      </c>
      <c r="S25" s="164">
        <f>'17'!O12</f>
        <v>0</v>
      </c>
      <c r="T25" s="164">
        <f>'17'!P12</f>
        <v>0</v>
      </c>
      <c r="U25" s="164">
        <f>'17'!Q12</f>
        <v>0</v>
      </c>
      <c r="V25" s="164">
        <f>'17'!R12</f>
        <v>6</v>
      </c>
      <c r="W25" s="164">
        <f>'17'!S12</f>
        <v>0</v>
      </c>
      <c r="X25" s="164">
        <f>'17'!T12+'17'!U12+'17'!V12</f>
        <v>0</v>
      </c>
      <c r="Y25" s="165">
        <f>'17'!W12</f>
        <v>6</v>
      </c>
      <c r="Z25" s="165">
        <f>'17'!X12</f>
        <v>0</v>
      </c>
      <c r="AA25" s="165">
        <f>'17'!Y12</f>
        <v>6</v>
      </c>
      <c r="AB25" s="165">
        <f>'17'!Z12</f>
        <v>0</v>
      </c>
      <c r="AC25" s="159"/>
      <c r="AD25" s="165" t="s">
        <v>540</v>
      </c>
      <c r="AE25" s="112"/>
    </row>
    <row r="26" spans="1:31" ht="60" x14ac:dyDescent="0.25">
      <c r="A26" s="184">
        <v>18</v>
      </c>
      <c r="B26" s="311"/>
      <c r="C26" s="313"/>
      <c r="D26" s="157" t="str">
        <f>'18'!B2</f>
        <v>Kuarters JKR Persekutuan Parit Sulong, Jalan Muar,83500 Parit Sulong, Johor</v>
      </c>
      <c r="E26" s="179" t="s">
        <v>418</v>
      </c>
      <c r="F26" s="275" t="s">
        <v>377</v>
      </c>
      <c r="G26" s="286" t="s">
        <v>416</v>
      </c>
      <c r="H26" s="287" t="s">
        <v>417</v>
      </c>
      <c r="I26" s="228">
        <v>1.115E-2</v>
      </c>
      <c r="J26" s="164">
        <f>'18'!F7</f>
        <v>1</v>
      </c>
      <c r="K26" s="164">
        <f>'18'!G7</f>
        <v>0</v>
      </c>
      <c r="L26" s="164">
        <f>'18'!H7</f>
        <v>0</v>
      </c>
      <c r="M26" s="164">
        <f>'18'!I7</f>
        <v>0</v>
      </c>
      <c r="N26" s="164">
        <f>'18'!J7</f>
        <v>0</v>
      </c>
      <c r="O26" s="164">
        <f>'18'!K7</f>
        <v>0</v>
      </c>
      <c r="P26" s="164">
        <f>'18'!L7</f>
        <v>0</v>
      </c>
      <c r="Q26" s="164">
        <f>'18'!M7</f>
        <v>0</v>
      </c>
      <c r="R26" s="164">
        <f>'18'!N7</f>
        <v>0</v>
      </c>
      <c r="S26" s="164">
        <f>'18'!O7</f>
        <v>0</v>
      </c>
      <c r="T26" s="164">
        <f>'18'!P7</f>
        <v>0</v>
      </c>
      <c r="U26" s="164">
        <f>'18'!Q7</f>
        <v>0</v>
      </c>
      <c r="V26" s="164">
        <f>'18'!R7</f>
        <v>1</v>
      </c>
      <c r="W26" s="164">
        <f>'18'!S7</f>
        <v>0</v>
      </c>
      <c r="X26" s="164">
        <f>'18'!T7+'18'!U7+'18'!V7</f>
        <v>0</v>
      </c>
      <c r="Y26" s="165">
        <f>'18'!W7</f>
        <v>1</v>
      </c>
      <c r="Z26" s="165">
        <f>'18'!X7</f>
        <v>0</v>
      </c>
      <c r="AA26" s="165">
        <f>'18'!Y7</f>
        <v>1</v>
      </c>
      <c r="AB26" s="165">
        <f>'18'!Z7</f>
        <v>0</v>
      </c>
      <c r="AC26" s="159"/>
      <c r="AD26" s="221" t="s">
        <v>71</v>
      </c>
      <c r="AE26" s="112"/>
    </row>
    <row r="27" spans="1:31" s="197" customFormat="1" ht="60.75" customHeight="1" x14ac:dyDescent="0.25">
      <c r="A27" s="224">
        <v>19</v>
      </c>
      <c r="B27" s="311"/>
      <c r="C27" s="313"/>
      <c r="D27" s="158" t="s">
        <v>498</v>
      </c>
      <c r="E27" s="225" t="s">
        <v>482</v>
      </c>
      <c r="F27" s="275" t="s">
        <v>377</v>
      </c>
      <c r="G27" s="286">
        <v>2613</v>
      </c>
      <c r="H27" s="288" t="s">
        <v>543</v>
      </c>
      <c r="I27" s="277">
        <v>1.08</v>
      </c>
      <c r="J27" s="229">
        <f>'19'!F6</f>
        <v>1</v>
      </c>
      <c r="K27" s="229">
        <f>'19'!G6</f>
        <v>0</v>
      </c>
      <c r="L27" s="229">
        <f>'19'!H6</f>
        <v>0</v>
      </c>
      <c r="M27" s="229">
        <f>'19'!I6</f>
        <v>0</v>
      </c>
      <c r="N27" s="229">
        <f>'19'!J6</f>
        <v>0</v>
      </c>
      <c r="O27" s="229">
        <f>'19'!K6</f>
        <v>0</v>
      </c>
      <c r="P27" s="229">
        <f>'19'!L6</f>
        <v>1</v>
      </c>
      <c r="Q27" s="229">
        <f>'19'!M6</f>
        <v>0</v>
      </c>
      <c r="R27" s="229">
        <f>'19'!N6</f>
        <v>0</v>
      </c>
      <c r="S27" s="229">
        <f>'19'!O6</f>
        <v>0</v>
      </c>
      <c r="T27" s="229">
        <f>'19'!P6</f>
        <v>0</v>
      </c>
      <c r="U27" s="229">
        <f>'19'!Q6</f>
        <v>0</v>
      </c>
      <c r="V27" s="229">
        <f>'19'!R6</f>
        <v>0</v>
      </c>
      <c r="W27" s="229">
        <f>'19'!S6</f>
        <v>0</v>
      </c>
      <c r="X27" s="229">
        <f>'19'!T6</f>
        <v>0</v>
      </c>
      <c r="Y27" s="229">
        <f>'19'!W6</f>
        <v>1</v>
      </c>
      <c r="Z27" s="229">
        <f>'19'!X6</f>
        <v>1</v>
      </c>
      <c r="AA27" s="229">
        <f>'19'!Y6</f>
        <v>0</v>
      </c>
      <c r="AB27" s="229">
        <f>'19'!Z6</f>
        <v>0</v>
      </c>
      <c r="AC27" s="229"/>
      <c r="AD27" s="230" t="s">
        <v>503</v>
      </c>
      <c r="AE27" s="231"/>
    </row>
    <row r="28" spans="1:31" s="219" customFormat="1" ht="90" x14ac:dyDescent="0.25">
      <c r="A28" s="209">
        <v>20</v>
      </c>
      <c r="B28" s="311"/>
      <c r="C28" s="314"/>
      <c r="D28" s="291" t="s">
        <v>486</v>
      </c>
      <c r="E28" s="289" t="s">
        <v>499</v>
      </c>
      <c r="F28" s="268" t="s">
        <v>377</v>
      </c>
      <c r="G28" s="267">
        <v>2006</v>
      </c>
      <c r="H28" s="290" t="s">
        <v>500</v>
      </c>
      <c r="I28" s="274">
        <v>0.41799999999999998</v>
      </c>
      <c r="J28" s="292">
        <f>'20'!F7</f>
        <v>0</v>
      </c>
      <c r="K28" s="292">
        <f>'20'!G7</f>
        <v>0</v>
      </c>
      <c r="L28" s="292">
        <f>'20'!H7</f>
        <v>0</v>
      </c>
      <c r="M28" s="292">
        <f>'20'!I7</f>
        <v>0</v>
      </c>
      <c r="N28" s="292">
        <f>'20'!J7</f>
        <v>0</v>
      </c>
      <c r="O28" s="292">
        <f>'20'!K7</f>
        <v>0</v>
      </c>
      <c r="P28" s="292">
        <f>'20'!L7</f>
        <v>0</v>
      </c>
      <c r="Q28" s="292">
        <f>'20'!M7</f>
        <v>0</v>
      </c>
      <c r="R28" s="292">
        <f>'20'!N7</f>
        <v>0</v>
      </c>
      <c r="S28" s="292">
        <f>'20'!O7</f>
        <v>0</v>
      </c>
      <c r="T28" s="292">
        <f>'20'!P7</f>
        <v>0</v>
      </c>
      <c r="U28" s="292">
        <f>'20'!Q7</f>
        <v>0</v>
      </c>
      <c r="V28" s="292">
        <f>'20'!R7</f>
        <v>0</v>
      </c>
      <c r="W28" s="292">
        <f>'20'!S7</f>
        <v>0</v>
      </c>
      <c r="X28" s="292">
        <f>'20'!T7+'20'!U7+'20'!V7</f>
        <v>0</v>
      </c>
      <c r="Y28" s="292">
        <f>'20'!W7</f>
        <v>0</v>
      </c>
      <c r="Z28" s="292">
        <f>'20'!X7</f>
        <v>0</v>
      </c>
      <c r="AA28" s="292">
        <f>'20'!Y7</f>
        <v>0</v>
      </c>
      <c r="AB28" s="292">
        <f>'20'!Z7</f>
        <v>0</v>
      </c>
      <c r="AC28" s="292"/>
      <c r="AD28" s="293" t="s">
        <v>545</v>
      </c>
      <c r="AE28" s="218"/>
    </row>
    <row r="29" spans="1:31" s="123" customFormat="1" ht="75" x14ac:dyDescent="0.25">
      <c r="A29" s="184">
        <v>21</v>
      </c>
      <c r="B29" s="311"/>
      <c r="C29" s="305" t="s">
        <v>132</v>
      </c>
      <c r="D29" s="158" t="str">
        <f>'21'!B2</f>
        <v>Kuarters JKR, KM 2.5 Kampung Melayu,Lot 2053, Mukim Bandar Kluang, 86000 Kluang, Johor</v>
      </c>
      <c r="E29" s="179" t="s">
        <v>415</v>
      </c>
      <c r="F29" s="268" t="s">
        <v>377</v>
      </c>
      <c r="G29" s="267">
        <v>2053</v>
      </c>
      <c r="H29" s="290" t="s">
        <v>414</v>
      </c>
      <c r="I29" s="270">
        <v>1.6369</v>
      </c>
      <c r="J29" s="164">
        <f>'21'!F16</f>
        <v>0</v>
      </c>
      <c r="K29" s="164">
        <f>'21'!G16</f>
        <v>5</v>
      </c>
      <c r="L29" s="164">
        <f>'21'!H16</f>
        <v>0</v>
      </c>
      <c r="M29" s="164">
        <f>'21'!I16</f>
        <v>0</v>
      </c>
      <c r="N29" s="164">
        <f>'21'!J16</f>
        <v>0</v>
      </c>
      <c r="O29" s="164">
        <f>'21'!K16</f>
        <v>0</v>
      </c>
      <c r="P29" s="164">
        <f>'21'!L16</f>
        <v>0</v>
      </c>
      <c r="Q29" s="164">
        <f>'21'!M16</f>
        <v>0</v>
      </c>
      <c r="R29" s="164">
        <f>'21'!N16</f>
        <v>0</v>
      </c>
      <c r="S29" s="164">
        <f>'21'!O16</f>
        <v>0</v>
      </c>
      <c r="T29" s="164">
        <f>'21'!P16</f>
        <v>10</v>
      </c>
      <c r="U29" s="164">
        <f>'21'!Q16</f>
        <v>0</v>
      </c>
      <c r="V29" s="164">
        <f>'21'!R16</f>
        <v>0</v>
      </c>
      <c r="W29" s="164">
        <f>'21'!S16</f>
        <v>0</v>
      </c>
      <c r="X29" s="164">
        <f>'21'!T16+'21'!U16+'21'!V16</f>
        <v>4</v>
      </c>
      <c r="Y29" s="165">
        <f>'21'!W16</f>
        <v>1</v>
      </c>
      <c r="Z29" s="165">
        <f>'21'!X16</f>
        <v>5</v>
      </c>
      <c r="AA29" s="165">
        <f>'21'!Y16</f>
        <v>0</v>
      </c>
      <c r="AB29" s="165">
        <f>'21'!Z16</f>
        <v>0</v>
      </c>
      <c r="AC29" s="180" t="s">
        <v>456</v>
      </c>
      <c r="AD29" s="221" t="s">
        <v>502</v>
      </c>
    </row>
    <row r="30" spans="1:31" s="123" customFormat="1" ht="90" x14ac:dyDescent="0.25">
      <c r="A30" s="184">
        <v>22</v>
      </c>
      <c r="B30" s="311"/>
      <c r="C30" s="313"/>
      <c r="D30" s="157" t="str">
        <f>'22'!B2</f>
        <v>Kuarters JKR Persekutuan Jalan Bunga Raya, Kampung Melayu,Lot 688, Ulu Benut, Simpang Renggam, 86200 Kluang, Johor</v>
      </c>
      <c r="E30" s="179" t="s">
        <v>413</v>
      </c>
      <c r="F30" s="169" t="s">
        <v>377</v>
      </c>
      <c r="G30" s="175">
        <v>688</v>
      </c>
      <c r="H30" s="174" t="s">
        <v>412</v>
      </c>
      <c r="I30" s="170">
        <v>0.5</v>
      </c>
      <c r="J30" s="166">
        <f>'22'!F15</f>
        <v>1</v>
      </c>
      <c r="K30" s="166">
        <f>'22'!G15</f>
        <v>4</v>
      </c>
      <c r="L30" s="166">
        <f>'22'!H15</f>
        <v>4</v>
      </c>
      <c r="M30" s="166">
        <f>'22'!I15</f>
        <v>0</v>
      </c>
      <c r="N30" s="166">
        <f>'22'!J15</f>
        <v>0</v>
      </c>
      <c r="O30" s="166">
        <f>'22'!K15</f>
        <v>0</v>
      </c>
      <c r="P30" s="166">
        <f>'22'!L15</f>
        <v>0</v>
      </c>
      <c r="Q30" s="166">
        <f>'22'!M15</f>
        <v>0</v>
      </c>
      <c r="R30" s="166">
        <f>'22'!N15</f>
        <v>0</v>
      </c>
      <c r="S30" s="166">
        <f>'22'!O15</f>
        <v>0</v>
      </c>
      <c r="T30" s="166">
        <f>'22'!P15</f>
        <v>4</v>
      </c>
      <c r="U30" s="166">
        <f>'22'!Q15</f>
        <v>0</v>
      </c>
      <c r="V30" s="166">
        <f>'22'!R15</f>
        <v>5</v>
      </c>
      <c r="W30" s="166">
        <f>'22'!S15</f>
        <v>0</v>
      </c>
      <c r="X30" s="166">
        <f>'22'!T15+'22'!U15+'22'!V15</f>
        <v>2</v>
      </c>
      <c r="Y30" s="167">
        <f>'22'!W15</f>
        <v>7</v>
      </c>
      <c r="Z30" s="167">
        <f>'22'!X15</f>
        <v>9</v>
      </c>
      <c r="AA30" s="167">
        <f>'22'!Y15</f>
        <v>0</v>
      </c>
      <c r="AB30" s="167">
        <f>'22'!Z15</f>
        <v>0</v>
      </c>
      <c r="AC30" s="182"/>
      <c r="AD30" s="221">
        <f t="shared" ref="AD30:AD46" si="0">(X30+Y30)-(Z30+AA30)</f>
        <v>0</v>
      </c>
    </row>
    <row r="31" spans="1:31" s="123" customFormat="1" ht="60" x14ac:dyDescent="0.25">
      <c r="A31" s="184">
        <v>23</v>
      </c>
      <c r="B31" s="311"/>
      <c r="C31" s="313"/>
      <c r="D31" s="157" t="str">
        <f>'23'!B2</f>
        <v>Kuarters JKR Persekutuan KM35.20 (Batu 22),Lot 1814, Mukim Kahang, 86000 Kluang, Johor</v>
      </c>
      <c r="E31" s="179" t="s">
        <v>411</v>
      </c>
      <c r="F31" s="169" t="s">
        <v>377</v>
      </c>
      <c r="G31" s="175">
        <v>1814</v>
      </c>
      <c r="H31" s="176" t="s">
        <v>410</v>
      </c>
      <c r="I31" s="171">
        <v>2.0299999999999998</v>
      </c>
      <c r="J31" s="164">
        <f>'23'!F10</f>
        <v>0</v>
      </c>
      <c r="K31" s="164">
        <f>'23'!G10</f>
        <v>0</v>
      </c>
      <c r="L31" s="164">
        <f>'23'!H10</f>
        <v>4</v>
      </c>
      <c r="M31" s="164">
        <f>'23'!I10</f>
        <v>0</v>
      </c>
      <c r="N31" s="164">
        <f>'23'!J10</f>
        <v>0</v>
      </c>
      <c r="O31" s="164">
        <f>'23'!K10</f>
        <v>0</v>
      </c>
      <c r="P31" s="164">
        <f>'23'!L10</f>
        <v>0</v>
      </c>
      <c r="Q31" s="164">
        <f>'23'!M10</f>
        <v>0</v>
      </c>
      <c r="R31" s="164">
        <f>'23'!N10</f>
        <v>0</v>
      </c>
      <c r="S31" s="164">
        <f>'23'!O10</f>
        <v>0</v>
      </c>
      <c r="T31" s="164">
        <f>'23'!P10</f>
        <v>0</v>
      </c>
      <c r="U31" s="164">
        <f>'23'!Q10</f>
        <v>0</v>
      </c>
      <c r="V31" s="164">
        <f>'23'!R10</f>
        <v>4</v>
      </c>
      <c r="W31" s="164">
        <f>'23'!S10</f>
        <v>0</v>
      </c>
      <c r="X31" s="164">
        <f>'23'!T10+'23'!U10+'23'!V10</f>
        <v>0</v>
      </c>
      <c r="Y31" s="165">
        <f>'23'!W10</f>
        <v>4</v>
      </c>
      <c r="Z31" s="165">
        <f>'23'!X10</f>
        <v>0</v>
      </c>
      <c r="AA31" s="165">
        <f>'23'!Y10</f>
        <v>4</v>
      </c>
      <c r="AB31" s="165">
        <f>'23'!Z10</f>
        <v>0</v>
      </c>
      <c r="AC31" s="183"/>
      <c r="AD31" s="221" t="s">
        <v>506</v>
      </c>
    </row>
    <row r="32" spans="1:31" s="123" customFormat="1" ht="60" x14ac:dyDescent="0.25">
      <c r="A32" s="184">
        <v>24</v>
      </c>
      <c r="B32" s="311"/>
      <c r="C32" s="313"/>
      <c r="D32" s="157" t="str">
        <f>'24'!B2</f>
        <v>Kuarters JKR Persekutuan, Jalan Barek Bukit,Lot 495, Bandar Kluang, 86000 Kluang, Johor</v>
      </c>
      <c r="E32" s="179" t="s">
        <v>409</v>
      </c>
      <c r="F32" s="268" t="s">
        <v>377</v>
      </c>
      <c r="G32" s="267">
        <v>495</v>
      </c>
      <c r="H32" s="290" t="s">
        <v>408</v>
      </c>
      <c r="I32" s="274">
        <v>2.0459999999999998</v>
      </c>
      <c r="J32" s="164">
        <f>'24'!F11</f>
        <v>1</v>
      </c>
      <c r="K32" s="164">
        <f>'24'!G11</f>
        <v>0</v>
      </c>
      <c r="L32" s="164">
        <f>'24'!H11</f>
        <v>0</v>
      </c>
      <c r="M32" s="164">
        <f>'24'!I11</f>
        <v>0</v>
      </c>
      <c r="N32" s="164">
        <f>'24'!J11</f>
        <v>2</v>
      </c>
      <c r="O32" s="164">
        <f>'24'!K11</f>
        <v>0</v>
      </c>
      <c r="P32" s="164">
        <f>'24'!L11</f>
        <v>0</v>
      </c>
      <c r="Q32" s="164">
        <f>'24'!M11</f>
        <v>0</v>
      </c>
      <c r="R32" s="164">
        <f>'24'!N11</f>
        <v>1</v>
      </c>
      <c r="S32" s="164">
        <f>'24'!O11</f>
        <v>0</v>
      </c>
      <c r="T32" s="164">
        <f>'24'!P11</f>
        <v>4</v>
      </c>
      <c r="U32" s="164">
        <f>'24'!Q11</f>
        <v>0</v>
      </c>
      <c r="V32" s="164">
        <f>'24'!R11</f>
        <v>0</v>
      </c>
      <c r="W32" s="164">
        <f>'24'!S11</f>
        <v>0</v>
      </c>
      <c r="X32" s="164">
        <f>'24'!T11+'24'!U11+'24'!V11</f>
        <v>3</v>
      </c>
      <c r="Y32" s="165">
        <f>'24'!W11</f>
        <v>0</v>
      </c>
      <c r="Z32" s="165">
        <f>'24'!X11</f>
        <v>3</v>
      </c>
      <c r="AA32" s="165">
        <f>'24'!Y11</f>
        <v>0</v>
      </c>
      <c r="AB32" s="165">
        <f>'24'!Z11</f>
        <v>0</v>
      </c>
      <c r="AC32" s="182"/>
      <c r="AD32" s="221" t="s">
        <v>502</v>
      </c>
    </row>
    <row r="33" spans="1:30" s="123" customFormat="1" ht="45" x14ac:dyDescent="0.25">
      <c r="A33" s="184">
        <v>25</v>
      </c>
      <c r="B33" s="311"/>
      <c r="C33" s="313"/>
      <c r="D33" s="157" t="str">
        <f>'25'!B2</f>
        <v>Kuarters JKR Persekutuan, Batu 2, Jalan Mersing,Lot 508, 86000 Kluang, Johor</v>
      </c>
      <c r="E33" s="179" t="s">
        <v>407</v>
      </c>
      <c r="F33" s="169" t="s">
        <v>377</v>
      </c>
      <c r="G33" s="263">
        <v>508</v>
      </c>
      <c r="H33" s="170" t="s">
        <v>406</v>
      </c>
      <c r="I33" s="263">
        <v>0.18970000000000001</v>
      </c>
      <c r="J33" s="164">
        <f>'25'!F7</f>
        <v>1</v>
      </c>
      <c r="K33" s="164">
        <f>'25'!G7</f>
        <v>0</v>
      </c>
      <c r="L33" s="164">
        <f>'25'!H7</f>
        <v>0</v>
      </c>
      <c r="M33" s="164">
        <f>'25'!I7</f>
        <v>0</v>
      </c>
      <c r="N33" s="164">
        <f>'25'!J7</f>
        <v>0</v>
      </c>
      <c r="O33" s="164">
        <f>'25'!K7</f>
        <v>0</v>
      </c>
      <c r="P33" s="164">
        <f>'25'!L7</f>
        <v>0</v>
      </c>
      <c r="Q33" s="164">
        <f>'25'!M7</f>
        <v>0</v>
      </c>
      <c r="R33" s="164">
        <f>'25'!N7</f>
        <v>0</v>
      </c>
      <c r="S33" s="164">
        <f>'25'!O7</f>
        <v>0</v>
      </c>
      <c r="T33" s="164">
        <f>'25'!P7</f>
        <v>1</v>
      </c>
      <c r="U33" s="164">
        <f>'25'!Q7</f>
        <v>0</v>
      </c>
      <c r="V33" s="164">
        <f>'25'!R7</f>
        <v>0</v>
      </c>
      <c r="W33" s="164">
        <f>'25'!S7</f>
        <v>0</v>
      </c>
      <c r="X33" s="164">
        <f>'25'!T7+'25'!U7+'25'!V7</f>
        <v>0</v>
      </c>
      <c r="Y33" s="165">
        <f>'25'!W7</f>
        <v>1</v>
      </c>
      <c r="Z33" s="165">
        <f>'25'!X7</f>
        <v>1</v>
      </c>
      <c r="AA33" s="165">
        <f>'25'!Y7</f>
        <v>0</v>
      </c>
      <c r="AB33" s="165">
        <f>'25'!Z7</f>
        <v>0</v>
      </c>
      <c r="AC33" s="182"/>
      <c r="AD33" s="221" t="s">
        <v>503</v>
      </c>
    </row>
    <row r="34" spans="1:30" s="123" customFormat="1" ht="60" x14ac:dyDescent="0.25">
      <c r="A34" s="184">
        <v>26</v>
      </c>
      <c r="B34" s="311"/>
      <c r="C34" s="313"/>
      <c r="D34" s="157" t="str">
        <f>'26'!B2</f>
        <v>Kuarters JKR Persekutuan, Jalan Perigi Raja,Bandar Renggam, 86300 Kluang, Johor</v>
      </c>
      <c r="E34" s="179" t="s">
        <v>405</v>
      </c>
      <c r="F34" s="268" t="s">
        <v>383</v>
      </c>
      <c r="G34" s="272" t="s">
        <v>56</v>
      </c>
      <c r="H34" s="290" t="s">
        <v>404</v>
      </c>
      <c r="I34" s="272">
        <v>0.71140000000000003</v>
      </c>
      <c r="J34" s="164">
        <f>'26'!F10</f>
        <v>0</v>
      </c>
      <c r="K34" s="164">
        <f>'26'!G10</f>
        <v>0</v>
      </c>
      <c r="L34" s="164">
        <f>'26'!H10</f>
        <v>0</v>
      </c>
      <c r="M34" s="164">
        <f>'26'!I10</f>
        <v>0</v>
      </c>
      <c r="N34" s="164">
        <f>'26'!J10</f>
        <v>0</v>
      </c>
      <c r="O34" s="164">
        <f>'26'!K10</f>
        <v>0</v>
      </c>
      <c r="P34" s="164">
        <f>'26'!L10</f>
        <v>0</v>
      </c>
      <c r="Q34" s="164">
        <f>'26'!M10</f>
        <v>0</v>
      </c>
      <c r="R34" s="164">
        <f>'26'!N10</f>
        <v>0</v>
      </c>
      <c r="S34" s="164">
        <f>'26'!O10</f>
        <v>0</v>
      </c>
      <c r="T34" s="164">
        <f>'26'!P10</f>
        <v>0</v>
      </c>
      <c r="U34" s="164">
        <f>'26'!Q10</f>
        <v>0</v>
      </c>
      <c r="V34" s="164">
        <f>'26'!R10</f>
        <v>0</v>
      </c>
      <c r="W34" s="164">
        <f>'26'!S10</f>
        <v>0</v>
      </c>
      <c r="X34" s="164">
        <f>'26'!T10+'26'!U10+'26'!V10</f>
        <v>0</v>
      </c>
      <c r="Y34" s="165">
        <f>'26'!W10</f>
        <v>0</v>
      </c>
      <c r="Z34" s="165">
        <f>'26'!X10</f>
        <v>0</v>
      </c>
      <c r="AA34" s="165">
        <f>'26'!Y10</f>
        <v>0</v>
      </c>
      <c r="AB34" s="165">
        <f>'26'!Z10</f>
        <v>4</v>
      </c>
      <c r="AC34" s="182"/>
      <c r="AD34" s="232" t="s">
        <v>552</v>
      </c>
    </row>
    <row r="35" spans="1:30" s="123" customFormat="1" ht="45" x14ac:dyDescent="0.25">
      <c r="A35" s="184">
        <v>27</v>
      </c>
      <c r="B35" s="311"/>
      <c r="C35" s="314"/>
      <c r="D35" s="157" t="str">
        <f>'27'!B2</f>
        <v>Kuarters JKR Persekutuan Paloh,Bandar Paloh,86000 Paloh, Kluang, Johor.</v>
      </c>
      <c r="E35" s="179" t="s">
        <v>407</v>
      </c>
      <c r="F35" s="268" t="s">
        <v>377</v>
      </c>
      <c r="G35" s="272" t="s">
        <v>56</v>
      </c>
      <c r="H35" s="270" t="s">
        <v>406</v>
      </c>
      <c r="I35" s="272" t="s">
        <v>56</v>
      </c>
      <c r="J35" s="164">
        <f>'27'!F12</f>
        <v>0</v>
      </c>
      <c r="K35" s="164">
        <f>'27'!G12</f>
        <v>0</v>
      </c>
      <c r="L35" s="164">
        <f>'27'!H12</f>
        <v>0</v>
      </c>
      <c r="M35" s="164">
        <f>'27'!I12</f>
        <v>0</v>
      </c>
      <c r="N35" s="164">
        <f>'27'!J12</f>
        <v>6</v>
      </c>
      <c r="O35" s="164">
        <f>'27'!K12</f>
        <v>0</v>
      </c>
      <c r="P35" s="164">
        <f>'27'!L12</f>
        <v>0</v>
      </c>
      <c r="Q35" s="164">
        <f>'27'!M12</f>
        <v>0</v>
      </c>
      <c r="R35" s="164">
        <f>'27'!N12</f>
        <v>0</v>
      </c>
      <c r="S35" s="164">
        <f>'27'!O12</f>
        <v>0</v>
      </c>
      <c r="T35" s="164">
        <f>'27'!P12</f>
        <v>0</v>
      </c>
      <c r="U35" s="164">
        <f>'27'!Q12</f>
        <v>0</v>
      </c>
      <c r="V35" s="164">
        <f>'27'!R12</f>
        <v>6</v>
      </c>
      <c r="W35" s="164">
        <f>'27'!S12</f>
        <v>0</v>
      </c>
      <c r="X35" s="164">
        <f>'27'!T12+'27'!U12+'27'!V12</f>
        <v>0</v>
      </c>
      <c r="Y35" s="165">
        <f>'27'!W12</f>
        <v>6</v>
      </c>
      <c r="Z35" s="165">
        <f>'27'!X12</f>
        <v>0</v>
      </c>
      <c r="AA35" s="165">
        <f>'27'!Y12</f>
        <v>6</v>
      </c>
      <c r="AB35" s="165">
        <f>'27'!Z12</f>
        <v>0</v>
      </c>
      <c r="AC35" s="183"/>
      <c r="AD35" s="221" t="s">
        <v>506</v>
      </c>
    </row>
    <row r="36" spans="1:30" s="123" customFormat="1" ht="60" x14ac:dyDescent="0.25">
      <c r="A36" s="184">
        <v>28</v>
      </c>
      <c r="B36" s="311"/>
      <c r="C36" s="316" t="s">
        <v>610</v>
      </c>
      <c r="D36" s="157" t="str">
        <f>'28'!B2</f>
        <v>Kuarters JKR, Rimba Terjun Bt.36, Jalan Johor, Rimba Terjun, 82000 Pontian, Johor.</v>
      </c>
      <c r="E36" s="179" t="s">
        <v>447</v>
      </c>
      <c r="F36" s="178" t="s">
        <v>377</v>
      </c>
      <c r="G36" s="175">
        <v>1070</v>
      </c>
      <c r="H36" s="176" t="s">
        <v>446</v>
      </c>
      <c r="I36" s="173">
        <v>1.0547</v>
      </c>
      <c r="J36" s="164">
        <f>'28'!F18</f>
        <v>0</v>
      </c>
      <c r="K36" s="164">
        <f>'28'!G18</f>
        <v>0</v>
      </c>
      <c r="L36" s="164">
        <f>'28'!H18</f>
        <v>0</v>
      </c>
      <c r="M36" s="164">
        <f>'28'!I18</f>
        <v>12</v>
      </c>
      <c r="N36" s="164">
        <f>'28'!J18</f>
        <v>0</v>
      </c>
      <c r="O36" s="164">
        <f>'28'!K18</f>
        <v>0</v>
      </c>
      <c r="P36" s="164">
        <f>'28'!L18</f>
        <v>0</v>
      </c>
      <c r="Q36" s="164">
        <f>'28'!M18</f>
        <v>0</v>
      </c>
      <c r="R36" s="164">
        <f>'28'!N18</f>
        <v>0</v>
      </c>
      <c r="S36" s="164">
        <f>'28'!O18</f>
        <v>12</v>
      </c>
      <c r="T36" s="164">
        <f>'28'!P18</f>
        <v>0</v>
      </c>
      <c r="U36" s="164">
        <f>'28'!Q18</f>
        <v>0</v>
      </c>
      <c r="V36" s="164">
        <f>'28'!R18</f>
        <v>0</v>
      </c>
      <c r="W36" s="164">
        <f>'28'!S18</f>
        <v>0</v>
      </c>
      <c r="X36" s="164">
        <f>'28'!T18+'28'!U18+'28'!V18</f>
        <v>12</v>
      </c>
      <c r="Y36" s="165">
        <f>'28'!W18</f>
        <v>0</v>
      </c>
      <c r="Z36" s="165">
        <f>'28'!X18</f>
        <v>12</v>
      </c>
      <c r="AA36" s="165">
        <f>'28'!Y18</f>
        <v>0</v>
      </c>
      <c r="AB36" s="165">
        <f>'28'!Z18</f>
        <v>0</v>
      </c>
      <c r="AC36" s="183"/>
      <c r="AD36" s="221">
        <f t="shared" si="0"/>
        <v>0</v>
      </c>
    </row>
    <row r="37" spans="1:30" s="123" customFormat="1" ht="38.25" x14ac:dyDescent="0.25">
      <c r="A37" s="184">
        <v>29</v>
      </c>
      <c r="B37" s="311"/>
      <c r="C37" s="316"/>
      <c r="D37" s="264" t="str">
        <f>'29'!B2</f>
        <v>Kuarters Benut, Pontian, Johor</v>
      </c>
      <c r="E37" s="179" t="s">
        <v>445</v>
      </c>
      <c r="F37" s="178" t="s">
        <v>377</v>
      </c>
      <c r="G37" s="175">
        <v>483</v>
      </c>
      <c r="H37" s="176" t="s">
        <v>444</v>
      </c>
      <c r="I37" s="173">
        <v>1.032</v>
      </c>
      <c r="J37" s="164">
        <f>'29'!F8</f>
        <v>0</v>
      </c>
      <c r="K37" s="164">
        <f>'29'!G8</f>
        <v>2</v>
      </c>
      <c r="L37" s="164">
        <f>'29'!H8</f>
        <v>0</v>
      </c>
      <c r="M37" s="164">
        <f>'29'!I8</f>
        <v>0</v>
      </c>
      <c r="N37" s="164">
        <f>'29'!J8</f>
        <v>0</v>
      </c>
      <c r="O37" s="164">
        <f>'29'!K8</f>
        <v>0</v>
      </c>
      <c r="P37" s="164">
        <f>'29'!L8</f>
        <v>0</v>
      </c>
      <c r="Q37" s="164">
        <f>'29'!M8</f>
        <v>0</v>
      </c>
      <c r="R37" s="164">
        <f>'29'!N8</f>
        <v>0</v>
      </c>
      <c r="S37" s="164">
        <f>'29'!O8</f>
        <v>0</v>
      </c>
      <c r="T37" s="164">
        <f>'29'!P8</f>
        <v>2</v>
      </c>
      <c r="U37" s="164">
        <f>'29'!Q8</f>
        <v>0</v>
      </c>
      <c r="V37" s="164">
        <f>'29'!R8</f>
        <v>0</v>
      </c>
      <c r="W37" s="164">
        <f>'29'!S8</f>
        <v>0</v>
      </c>
      <c r="X37" s="164">
        <f>'29'!T8+'29'!U8+'29'!V8</f>
        <v>2</v>
      </c>
      <c r="Y37" s="165">
        <f>'29'!W8</f>
        <v>0</v>
      </c>
      <c r="Z37" s="165">
        <f>'29'!X8</f>
        <v>2</v>
      </c>
      <c r="AA37" s="165">
        <f>'29'!Y8</f>
        <v>0</v>
      </c>
      <c r="AB37" s="165">
        <f>'29'!Z8</f>
        <v>0</v>
      </c>
      <c r="AC37" s="183"/>
      <c r="AD37" s="221" t="s">
        <v>503</v>
      </c>
    </row>
    <row r="38" spans="1:30" s="123" customFormat="1" ht="38.25" x14ac:dyDescent="0.25">
      <c r="A38" s="184">
        <v>30</v>
      </c>
      <c r="B38" s="311"/>
      <c r="C38" s="316"/>
      <c r="D38" s="264" t="str">
        <f>'30'!B2</f>
        <v>Kuarters Ayer Masin, Penerok, Pontian, Johor</v>
      </c>
      <c r="E38" s="179" t="s">
        <v>442</v>
      </c>
      <c r="F38" s="178" t="s">
        <v>377</v>
      </c>
      <c r="G38" s="175">
        <v>362</v>
      </c>
      <c r="H38" s="171" t="s">
        <v>441</v>
      </c>
      <c r="I38" s="173">
        <v>0.78920000000000001</v>
      </c>
      <c r="J38" s="164">
        <f>'30'!F11</f>
        <v>1</v>
      </c>
      <c r="K38" s="164">
        <f>'30'!G11</f>
        <v>0</v>
      </c>
      <c r="L38" s="164">
        <f>'30'!H11</f>
        <v>4</v>
      </c>
      <c r="M38" s="164">
        <f>'30'!I11</f>
        <v>0</v>
      </c>
      <c r="N38" s="164">
        <f>'30'!J11</f>
        <v>0</v>
      </c>
      <c r="O38" s="164">
        <f>'30'!K11</f>
        <v>0</v>
      </c>
      <c r="P38" s="164">
        <f>'30'!L11</f>
        <v>0</v>
      </c>
      <c r="Q38" s="164">
        <f>'30'!M11</f>
        <v>0</v>
      </c>
      <c r="R38" s="164">
        <f>'30'!N11</f>
        <v>0</v>
      </c>
      <c r="S38" s="164">
        <f>'30'!O11</f>
        <v>0</v>
      </c>
      <c r="T38" s="164">
        <f>'30'!P11</f>
        <v>1</v>
      </c>
      <c r="U38" s="164">
        <f>'30'!Q11</f>
        <v>4</v>
      </c>
      <c r="V38" s="164">
        <f>'30'!R11</f>
        <v>0</v>
      </c>
      <c r="W38" s="164">
        <f>'30'!S11</f>
        <v>0</v>
      </c>
      <c r="X38" s="164">
        <f>'30'!T11+'30'!U11+'30'!V11</f>
        <v>5</v>
      </c>
      <c r="Y38" s="165">
        <f>'30'!W11</f>
        <v>0</v>
      </c>
      <c r="Z38" s="165">
        <f>'30'!X11</f>
        <v>5</v>
      </c>
      <c r="AA38" s="165">
        <f>'30'!Y11</f>
        <v>0</v>
      </c>
      <c r="AB38" s="165">
        <f>'30'!Z11</f>
        <v>0</v>
      </c>
      <c r="AC38" s="183"/>
      <c r="AD38" s="221">
        <f t="shared" si="0"/>
        <v>0</v>
      </c>
    </row>
    <row r="39" spans="1:30" s="237" customFormat="1" ht="60" x14ac:dyDescent="0.25">
      <c r="A39" s="224">
        <v>31</v>
      </c>
      <c r="B39" s="311"/>
      <c r="C39" s="316"/>
      <c r="D39" s="158" t="str">
        <f>'31'!B2</f>
        <v>Kuarters JKR Cooly Line Api-Api, Batu 41, Jalan Pontian-Benut, 82000 Pontian, Johor</v>
      </c>
      <c r="E39" s="225" t="s">
        <v>443</v>
      </c>
      <c r="F39" s="233" t="s">
        <v>377</v>
      </c>
      <c r="G39" s="227">
        <v>889</v>
      </c>
      <c r="H39" s="228" t="s">
        <v>495</v>
      </c>
      <c r="I39" s="234">
        <v>0.48699999999999999</v>
      </c>
      <c r="J39" s="229">
        <f>'31'!F6</f>
        <v>0</v>
      </c>
      <c r="K39" s="229">
        <f>'31'!G6</f>
        <v>0</v>
      </c>
      <c r="L39" s="229">
        <f>'31'!H6</f>
        <v>0</v>
      </c>
      <c r="M39" s="229">
        <f>'31'!I6</f>
        <v>0</v>
      </c>
      <c r="N39" s="229">
        <f>'31'!J6</f>
        <v>1</v>
      </c>
      <c r="O39" s="229">
        <f>'31'!K6</f>
        <v>0</v>
      </c>
      <c r="P39" s="229">
        <f>'31'!L6</f>
        <v>0</v>
      </c>
      <c r="Q39" s="229">
        <f>'31'!M6</f>
        <v>0</v>
      </c>
      <c r="R39" s="229">
        <f>'31'!N6</f>
        <v>0</v>
      </c>
      <c r="S39" s="229">
        <f>'31'!O6</f>
        <v>0</v>
      </c>
      <c r="T39" s="229">
        <f>'31'!P6</f>
        <v>1</v>
      </c>
      <c r="U39" s="229">
        <f>'31'!Q6</f>
        <v>0</v>
      </c>
      <c r="V39" s="229">
        <f>'31'!R6</f>
        <v>0</v>
      </c>
      <c r="W39" s="229">
        <f>'31'!S6</f>
        <v>0</v>
      </c>
      <c r="X39" s="229">
        <f>'31'!T6+'31'!U6+'31'!V6</f>
        <v>1</v>
      </c>
      <c r="Y39" s="235">
        <f>'31'!W6</f>
        <v>0</v>
      </c>
      <c r="Z39" s="235">
        <f>'31'!X6</f>
        <v>1</v>
      </c>
      <c r="AA39" s="235">
        <f>'31'!Y6</f>
        <v>0</v>
      </c>
      <c r="AB39" s="235">
        <f>'31'!Z6</f>
        <v>0</v>
      </c>
      <c r="AC39" s="236" t="s">
        <v>457</v>
      </c>
      <c r="AD39" s="230">
        <f t="shared" si="0"/>
        <v>0</v>
      </c>
    </row>
    <row r="40" spans="1:30" s="217" customFormat="1" ht="45" x14ac:dyDescent="0.25">
      <c r="A40" s="209">
        <v>32</v>
      </c>
      <c r="B40" s="311"/>
      <c r="C40" s="317"/>
      <c r="D40" s="264" t="s">
        <v>487</v>
      </c>
      <c r="E40" s="210" t="s">
        <v>496</v>
      </c>
      <c r="F40" s="211" t="s">
        <v>377</v>
      </c>
      <c r="G40" s="212">
        <v>2997</v>
      </c>
      <c r="H40" s="213" t="s">
        <v>497</v>
      </c>
      <c r="I40" s="214">
        <v>0.4793</v>
      </c>
      <c r="J40" s="215">
        <f>'32'!F14</f>
        <v>0</v>
      </c>
      <c r="K40" s="215">
        <f>'32'!G14</f>
        <v>0</v>
      </c>
      <c r="L40" s="215">
        <f>'32'!H14</f>
        <v>0</v>
      </c>
      <c r="M40" s="215">
        <f>'32'!I14</f>
        <v>0</v>
      </c>
      <c r="N40" s="215">
        <f>'32'!J14</f>
        <v>0</v>
      </c>
      <c r="O40" s="215">
        <f>'32'!K14</f>
        <v>0</v>
      </c>
      <c r="P40" s="215">
        <f>'32'!L14</f>
        <v>0</v>
      </c>
      <c r="Q40" s="215">
        <f>'32'!M14</f>
        <v>0</v>
      </c>
      <c r="R40" s="215">
        <f>'32'!N14</f>
        <v>0</v>
      </c>
      <c r="S40" s="215">
        <f>'32'!O14</f>
        <v>0</v>
      </c>
      <c r="T40" s="215">
        <f>'32'!P14</f>
        <v>0</v>
      </c>
      <c r="U40" s="215">
        <f>'32'!Q14</f>
        <v>0</v>
      </c>
      <c r="V40" s="215">
        <f>'32'!R14</f>
        <v>0</v>
      </c>
      <c r="W40" s="215">
        <f>'32'!S14</f>
        <v>0</v>
      </c>
      <c r="X40" s="215">
        <f>'32'!T14+'32'!U14+'32'!V14</f>
        <v>0</v>
      </c>
      <c r="Y40" s="216">
        <f>'32'!W14</f>
        <v>0</v>
      </c>
      <c r="Z40" s="216">
        <f>'32'!X14</f>
        <v>0</v>
      </c>
      <c r="AA40" s="216">
        <f>'32'!Y14</f>
        <v>0</v>
      </c>
      <c r="AB40" s="216">
        <f>'32'!Z14</f>
        <v>8</v>
      </c>
      <c r="AC40" s="220"/>
      <c r="AD40" s="221" t="s">
        <v>563</v>
      </c>
    </row>
    <row r="41" spans="1:30" s="123" customFormat="1" ht="45" x14ac:dyDescent="0.25">
      <c r="A41" s="184">
        <v>33</v>
      </c>
      <c r="B41" s="311"/>
      <c r="C41" s="307" t="s">
        <v>133</v>
      </c>
      <c r="D41" s="157" t="str">
        <f>'33'!B2</f>
        <v>Rumah Pekerja JKR  Parit Hj Ali, Jalan Abd Rahman, 84000 Muar, Johor</v>
      </c>
      <c r="E41" s="179" t="s">
        <v>438</v>
      </c>
      <c r="F41" s="178" t="s">
        <v>377</v>
      </c>
      <c r="G41" s="175">
        <v>4080</v>
      </c>
      <c r="H41" s="171" t="s">
        <v>437</v>
      </c>
      <c r="I41" s="173">
        <v>0.3891</v>
      </c>
      <c r="J41" s="164">
        <f>'33'!F11</f>
        <v>0</v>
      </c>
      <c r="K41" s="164">
        <f>'33'!G11</f>
        <v>0</v>
      </c>
      <c r="L41" s="164">
        <f>'33'!H11</f>
        <v>0</v>
      </c>
      <c r="M41" s="164">
        <f>'33'!I11</f>
        <v>5</v>
      </c>
      <c r="N41" s="164">
        <f>'33'!J11</f>
        <v>0</v>
      </c>
      <c r="O41" s="164">
        <f>'33'!K11</f>
        <v>0</v>
      </c>
      <c r="P41" s="164">
        <f>'33'!L11</f>
        <v>0</v>
      </c>
      <c r="Q41" s="164">
        <f>'33'!M11</f>
        <v>0</v>
      </c>
      <c r="R41" s="164">
        <f>'33'!N11</f>
        <v>0</v>
      </c>
      <c r="S41" s="164">
        <f>'33'!O11</f>
        <v>0</v>
      </c>
      <c r="T41" s="164">
        <f>'33'!P11</f>
        <v>5</v>
      </c>
      <c r="U41" s="164">
        <f>'33'!Q11</f>
        <v>0</v>
      </c>
      <c r="V41" s="164">
        <f>'33'!R11</f>
        <v>0</v>
      </c>
      <c r="W41" s="164">
        <f>'33'!S11</f>
        <v>0</v>
      </c>
      <c r="X41" s="164">
        <f>'33'!T11+'33'!U11+'33'!V11</f>
        <v>1</v>
      </c>
      <c r="Y41" s="165">
        <f>'33'!W11</f>
        <v>4</v>
      </c>
      <c r="Z41" s="165">
        <f>'33'!X11</f>
        <v>5</v>
      </c>
      <c r="AA41" s="165">
        <f>'33'!Y11</f>
        <v>0</v>
      </c>
      <c r="AB41" s="165">
        <f>'33'!Z11</f>
        <v>0</v>
      </c>
      <c r="AC41" s="180" t="s">
        <v>458</v>
      </c>
      <c r="AD41" s="221" t="s">
        <v>503</v>
      </c>
    </row>
    <row r="42" spans="1:30" s="123" customFormat="1" ht="45" x14ac:dyDescent="0.25">
      <c r="A42" s="184">
        <v>34</v>
      </c>
      <c r="B42" s="311"/>
      <c r="C42" s="317"/>
      <c r="D42" s="157" t="str">
        <f>'34'!B2</f>
        <v>Kuarters JKR Persekutuan (PESTA) Bakri Batu 2, Jalan Bakri, 84000 Muar, Johor</v>
      </c>
      <c r="E42" s="179" t="s">
        <v>436</v>
      </c>
      <c r="F42" s="299" t="s">
        <v>400</v>
      </c>
      <c r="G42" s="267">
        <v>3591</v>
      </c>
      <c r="H42" s="274" t="s">
        <v>435</v>
      </c>
      <c r="I42" s="300">
        <v>0.18970000000000001</v>
      </c>
      <c r="J42" s="164">
        <f>'34'!F12</f>
        <v>0</v>
      </c>
      <c r="K42" s="164">
        <f>'34'!G12</f>
        <v>0</v>
      </c>
      <c r="L42" s="164">
        <f>'34'!H12</f>
        <v>6</v>
      </c>
      <c r="M42" s="164">
        <f>'34'!I12</f>
        <v>0</v>
      </c>
      <c r="N42" s="164">
        <f>'34'!J12</f>
        <v>0</v>
      </c>
      <c r="O42" s="164">
        <f>'34'!K12</f>
        <v>0</v>
      </c>
      <c r="P42" s="164">
        <f>'34'!L12</f>
        <v>0</v>
      </c>
      <c r="Q42" s="164">
        <f>'34'!M12</f>
        <v>0</v>
      </c>
      <c r="R42" s="164">
        <f>'34'!N12</f>
        <v>0</v>
      </c>
      <c r="S42" s="164">
        <f>'34'!O12</f>
        <v>0</v>
      </c>
      <c r="T42" s="164">
        <f>'34'!P12</f>
        <v>6</v>
      </c>
      <c r="U42" s="164">
        <f>'34'!Q12</f>
        <v>0</v>
      </c>
      <c r="V42" s="164">
        <f>'34'!R12</f>
        <v>0</v>
      </c>
      <c r="W42" s="164">
        <f>'34'!S12</f>
        <v>0</v>
      </c>
      <c r="X42" s="164">
        <f>'34'!T12+'34'!U12+'34'!V12</f>
        <v>6</v>
      </c>
      <c r="Y42" s="165">
        <f>'34'!W12</f>
        <v>0</v>
      </c>
      <c r="Z42" s="165">
        <f>'34'!X12</f>
        <v>6</v>
      </c>
      <c r="AA42" s="165">
        <f>'34'!Y12</f>
        <v>0</v>
      </c>
      <c r="AB42" s="165">
        <f>'34'!Z12</f>
        <v>0</v>
      </c>
      <c r="AC42" s="181" t="s">
        <v>459</v>
      </c>
      <c r="AD42" s="221" t="s">
        <v>502</v>
      </c>
    </row>
    <row r="43" spans="1:30" s="123" customFormat="1" ht="75" x14ac:dyDescent="0.25">
      <c r="A43" s="184">
        <v>35</v>
      </c>
      <c r="B43" s="311"/>
      <c r="C43" s="145" t="s">
        <v>134</v>
      </c>
      <c r="D43" s="157" t="str">
        <f>'35'!B2</f>
        <v>Kuarters JKR Kota Kecil, Jalan Kota Kecil, Kampung Jawa, Lot 1348, Mukim Kota Tinggi, 81900 Kota Tinggi, Johor</v>
      </c>
      <c r="E43" s="179" t="s">
        <v>440</v>
      </c>
      <c r="F43" s="178" t="s">
        <v>377</v>
      </c>
      <c r="G43" s="175">
        <v>1348</v>
      </c>
      <c r="H43" s="171" t="s">
        <v>439</v>
      </c>
      <c r="I43" s="173" t="s">
        <v>611</v>
      </c>
      <c r="J43" s="164">
        <f>'35'!F52</f>
        <v>0</v>
      </c>
      <c r="K43" s="164">
        <f>'35'!G52</f>
        <v>21</v>
      </c>
      <c r="L43" s="164">
        <f>'35'!H52</f>
        <v>13</v>
      </c>
      <c r="M43" s="164">
        <f>'35'!I52</f>
        <v>0</v>
      </c>
      <c r="N43" s="164">
        <f>'35'!J52</f>
        <v>12</v>
      </c>
      <c r="O43" s="164">
        <f>'35'!K52</f>
        <v>0</v>
      </c>
      <c r="P43" s="164">
        <f>'35'!L52</f>
        <v>0</v>
      </c>
      <c r="Q43" s="164">
        <f>'35'!M52</f>
        <v>0</v>
      </c>
      <c r="R43" s="164">
        <f>'35'!N52</f>
        <v>3</v>
      </c>
      <c r="S43" s="164">
        <f>'35'!O52</f>
        <v>4</v>
      </c>
      <c r="T43" s="164">
        <f>'35'!P52</f>
        <v>25</v>
      </c>
      <c r="U43" s="164">
        <f>'35'!Q52</f>
        <v>14</v>
      </c>
      <c r="V43" s="164">
        <f>'35'!R52</f>
        <v>0</v>
      </c>
      <c r="W43" s="164">
        <f>'35'!S52</f>
        <v>0</v>
      </c>
      <c r="X43" s="164">
        <f>'35'!T52+'35'!U52+'35'!V52</f>
        <v>26</v>
      </c>
      <c r="Y43" s="165">
        <f>'35'!W52</f>
        <v>20</v>
      </c>
      <c r="Z43" s="165">
        <f>'35'!X52</f>
        <v>46</v>
      </c>
      <c r="AA43" s="165">
        <f>'35'!Y52</f>
        <v>0</v>
      </c>
      <c r="AB43" s="165">
        <f>'35'!Z52</f>
        <v>0</v>
      </c>
      <c r="AC43" s="183"/>
      <c r="AD43" s="221" t="s">
        <v>503</v>
      </c>
    </row>
    <row r="44" spans="1:30" s="123" customFormat="1" ht="76.5" customHeight="1" x14ac:dyDescent="0.25">
      <c r="A44" s="184">
        <v>36</v>
      </c>
      <c r="B44" s="311"/>
      <c r="C44" s="307" t="s">
        <v>135</v>
      </c>
      <c r="D44" s="264" t="str">
        <f>'36'!B2</f>
        <v>KUARTERS JKR JALAN JEMALUANG,NO.121 JALAN JEMALUANG, 86800 MERSING, JOHOR</v>
      </c>
      <c r="E44" s="179" t="s">
        <v>434</v>
      </c>
      <c r="F44" s="169" t="s">
        <v>377</v>
      </c>
      <c r="G44" s="175">
        <v>45</v>
      </c>
      <c r="H44" s="170" t="s">
        <v>433</v>
      </c>
      <c r="I44" s="170">
        <v>0.88300000000000001</v>
      </c>
      <c r="J44" s="164">
        <f>'36'!F7</f>
        <v>0</v>
      </c>
      <c r="K44" s="164">
        <f>'36'!G7</f>
        <v>0</v>
      </c>
      <c r="L44" s="164">
        <f>'36'!H7</f>
        <v>0</v>
      </c>
      <c r="M44" s="164">
        <f>'36'!I7</f>
        <v>0</v>
      </c>
      <c r="N44" s="164">
        <f>'36'!J7</f>
        <v>1</v>
      </c>
      <c r="O44" s="164">
        <f>'36'!K7</f>
        <v>0</v>
      </c>
      <c r="P44" s="164">
        <f>'36'!L7</f>
        <v>0</v>
      </c>
      <c r="Q44" s="164">
        <f>'36'!M7</f>
        <v>0</v>
      </c>
      <c r="R44" s="164">
        <f>'36'!N7</f>
        <v>0</v>
      </c>
      <c r="S44" s="164">
        <f>'36'!O7</f>
        <v>1</v>
      </c>
      <c r="T44" s="164">
        <f>'36'!P7</f>
        <v>0</v>
      </c>
      <c r="U44" s="164">
        <f>'36'!Q7</f>
        <v>0</v>
      </c>
      <c r="V44" s="164">
        <f>'36'!R7</f>
        <v>0</v>
      </c>
      <c r="W44" s="164">
        <f>'36'!S7</f>
        <v>0</v>
      </c>
      <c r="X44" s="164">
        <f>'36'!T7+'36'!U7+'36'!V7</f>
        <v>1</v>
      </c>
      <c r="Y44" s="165">
        <f>'36'!W6</f>
        <v>0</v>
      </c>
      <c r="Z44" s="165">
        <f>'36'!X6</f>
        <v>1</v>
      </c>
      <c r="AA44" s="165">
        <f>'36'!Y6</f>
        <v>0</v>
      </c>
      <c r="AB44" s="165">
        <f>'36'!Z6</f>
        <v>0</v>
      </c>
      <c r="AC44" s="183"/>
      <c r="AD44" s="221">
        <f t="shared" si="0"/>
        <v>0</v>
      </c>
    </row>
    <row r="45" spans="1:30" s="123" customFormat="1" ht="90" x14ac:dyDescent="0.25">
      <c r="A45" s="184">
        <v>37</v>
      </c>
      <c r="B45" s="311"/>
      <c r="C45" s="316"/>
      <c r="D45" s="157" t="str">
        <f>'37'!B2</f>
        <v>KUARTERS JKR JALAN ENDAU KAMPUNG AIR MERAH,132, JALAN ENDAU, KAMPUNG AIR MERAH, 86800 MERSING, JOHOR.</v>
      </c>
      <c r="E45" s="179" t="s">
        <v>432</v>
      </c>
      <c r="F45" s="169" t="s">
        <v>400</v>
      </c>
      <c r="G45" s="175" t="s">
        <v>430</v>
      </c>
      <c r="H45" s="170" t="s">
        <v>431</v>
      </c>
      <c r="I45" s="170">
        <v>1.2789999999999999</v>
      </c>
      <c r="J45" s="164">
        <f>'37'!F21</f>
        <v>0</v>
      </c>
      <c r="K45" s="164">
        <f>'37'!G21</f>
        <v>14</v>
      </c>
      <c r="L45" s="164">
        <f>'37'!H21</f>
        <v>0</v>
      </c>
      <c r="M45" s="164">
        <f>'37'!I21</f>
        <v>0</v>
      </c>
      <c r="N45" s="164">
        <f>'37'!J21</f>
        <v>1</v>
      </c>
      <c r="O45" s="164">
        <f>'37'!K21</f>
        <v>0</v>
      </c>
      <c r="P45" s="164">
        <f>'37'!L21</f>
        <v>0</v>
      </c>
      <c r="Q45" s="164">
        <f>'37'!M21</f>
        <v>0</v>
      </c>
      <c r="R45" s="164">
        <f>'37'!N21</f>
        <v>0</v>
      </c>
      <c r="S45" s="164">
        <f>'37'!O21</f>
        <v>0</v>
      </c>
      <c r="T45" s="164">
        <f>'37'!P21</f>
        <v>15</v>
      </c>
      <c r="U45" s="164">
        <f>'37'!Q21</f>
        <v>0</v>
      </c>
      <c r="V45" s="164">
        <f>'37'!R21</f>
        <v>0</v>
      </c>
      <c r="W45" s="164">
        <f>'37'!S21</f>
        <v>0</v>
      </c>
      <c r="X45" s="164">
        <f>'37'!T21+'37'!U21+'37'!V21</f>
        <v>6</v>
      </c>
      <c r="Y45" s="165">
        <f>'37'!W21</f>
        <v>9</v>
      </c>
      <c r="Z45" s="165">
        <f>'37'!X21</f>
        <v>15</v>
      </c>
      <c r="AA45" s="165">
        <f>'37'!Y24</f>
        <v>0</v>
      </c>
      <c r="AB45" s="165">
        <f>'37'!Z24</f>
        <v>0</v>
      </c>
      <c r="AC45" s="183"/>
      <c r="AD45" s="221">
        <f t="shared" si="0"/>
        <v>0</v>
      </c>
    </row>
    <row r="46" spans="1:30" s="123" customFormat="1" ht="45" x14ac:dyDescent="0.25">
      <c r="A46" s="184">
        <v>38</v>
      </c>
      <c r="B46" s="311"/>
      <c r="C46" s="316"/>
      <c r="D46" s="264" t="str">
        <f>'38'!B2</f>
        <v>Kuarters JKR Pekan Jemaluang, 86800 Mersing, Johor</v>
      </c>
      <c r="E46" s="179" t="s">
        <v>429</v>
      </c>
      <c r="F46" s="169" t="s">
        <v>377</v>
      </c>
      <c r="G46" s="175">
        <v>4026</v>
      </c>
      <c r="H46" s="170" t="s">
        <v>428</v>
      </c>
      <c r="I46" s="177">
        <v>0.94</v>
      </c>
      <c r="J46" s="164">
        <f>'38'!F24</f>
        <v>2</v>
      </c>
      <c r="K46" s="164">
        <f>'38'!G24</f>
        <v>0</v>
      </c>
      <c r="L46" s="164">
        <f>'38'!H24</f>
        <v>16</v>
      </c>
      <c r="M46" s="164">
        <f>'38'!I24</f>
        <v>0</v>
      </c>
      <c r="N46" s="164">
        <f>'38'!J24</f>
        <v>0</v>
      </c>
      <c r="O46" s="164">
        <f>'38'!K24</f>
        <v>0</v>
      </c>
      <c r="P46" s="164">
        <f>'38'!L24</f>
        <v>0</v>
      </c>
      <c r="Q46" s="164">
        <f>'38'!M24</f>
        <v>0</v>
      </c>
      <c r="R46" s="164">
        <f>'38'!N24</f>
        <v>0</v>
      </c>
      <c r="S46" s="164">
        <f>'38'!O24</f>
        <v>0</v>
      </c>
      <c r="T46" s="164">
        <f>'38'!P24</f>
        <v>16</v>
      </c>
      <c r="U46" s="164">
        <f>'38'!Q24</f>
        <v>2</v>
      </c>
      <c r="V46" s="164">
        <f>'38'!R24</f>
        <v>0</v>
      </c>
      <c r="W46" s="164">
        <f>'38'!S24</f>
        <v>0</v>
      </c>
      <c r="X46" s="164">
        <f>'38'!T24+'38'!U24+'38'!V24</f>
        <v>0</v>
      </c>
      <c r="Y46" s="165">
        <f>'38'!W24</f>
        <v>18</v>
      </c>
      <c r="Z46" s="165">
        <f>'38'!X24</f>
        <v>1</v>
      </c>
      <c r="AA46" s="165">
        <f>'38'!Y24</f>
        <v>17</v>
      </c>
      <c r="AB46" s="165">
        <f>'38'!Z24</f>
        <v>0</v>
      </c>
      <c r="AC46" s="183"/>
      <c r="AD46" s="221">
        <f t="shared" si="0"/>
        <v>0</v>
      </c>
    </row>
    <row r="47" spans="1:30" s="123" customFormat="1" ht="72" customHeight="1" x14ac:dyDescent="0.25">
      <c r="A47" s="184">
        <v>39</v>
      </c>
      <c r="B47" s="311"/>
      <c r="C47" s="317"/>
      <c r="D47" s="157" t="str">
        <f>'39'!B2</f>
        <v>KUARTERS JKR JALAN AMINAH, NO 279A DAN NO 279B JALAN AMINAH, 86800 MERSING, JOHOR.</v>
      </c>
      <c r="E47" s="179" t="s">
        <v>427</v>
      </c>
      <c r="F47" s="169" t="s">
        <v>400</v>
      </c>
      <c r="G47" s="175" t="s">
        <v>425</v>
      </c>
      <c r="H47" s="170" t="s">
        <v>426</v>
      </c>
      <c r="I47" s="170">
        <v>1.2869999999999999E-2</v>
      </c>
      <c r="J47" s="164">
        <f>'39'!F8</f>
        <v>0</v>
      </c>
      <c r="K47" s="164">
        <f>'39'!G8</f>
        <v>2</v>
      </c>
      <c r="L47" s="164">
        <f>'39'!H8</f>
        <v>0</v>
      </c>
      <c r="M47" s="164">
        <f>'39'!I8</f>
        <v>0</v>
      </c>
      <c r="N47" s="164">
        <f>'39'!J8</f>
        <v>0</v>
      </c>
      <c r="O47" s="164">
        <f>'39'!K8</f>
        <v>0</v>
      </c>
      <c r="P47" s="164">
        <f>'39'!L8</f>
        <v>0</v>
      </c>
      <c r="Q47" s="164">
        <f>'39'!M8</f>
        <v>0</v>
      </c>
      <c r="R47" s="164">
        <f>'39'!N8</f>
        <v>0</v>
      </c>
      <c r="S47" s="164">
        <f>'39'!O8</f>
        <v>0</v>
      </c>
      <c r="T47" s="164">
        <f>'39'!P8</f>
        <v>0</v>
      </c>
      <c r="U47" s="164">
        <f>'39'!Q8</f>
        <v>2</v>
      </c>
      <c r="V47" s="164">
        <f>'39'!R8</f>
        <v>0</v>
      </c>
      <c r="W47" s="164">
        <f>'39'!S8</f>
        <v>0</v>
      </c>
      <c r="X47" s="164">
        <f>'39'!T8+'39'!U8+'39'!V8</f>
        <v>2</v>
      </c>
      <c r="Y47" s="165">
        <f>'39'!W8</f>
        <v>0</v>
      </c>
      <c r="Z47" s="165">
        <f>'39'!X8</f>
        <v>2</v>
      </c>
      <c r="AA47" s="165">
        <f>'39'!Y8</f>
        <v>0</v>
      </c>
      <c r="AB47" s="165">
        <f>'39'!Z8</f>
        <v>0</v>
      </c>
      <c r="AC47" s="181" t="s">
        <v>460</v>
      </c>
      <c r="AD47" s="221" t="s">
        <v>502</v>
      </c>
    </row>
    <row r="48" spans="1:30" s="123" customFormat="1" ht="63.75" customHeight="1" x14ac:dyDescent="0.25">
      <c r="A48" s="186">
        <v>40</v>
      </c>
      <c r="B48" s="312"/>
      <c r="C48" s="145" t="s">
        <v>136</v>
      </c>
      <c r="D48" s="126" t="str">
        <f>'40'!B2</f>
        <v>Kuarters JKR Tg. Gading, Jalan Kesang, 84400 Tangkak, Ledang, Johor</v>
      </c>
      <c r="E48" s="179" t="s">
        <v>391</v>
      </c>
      <c r="F48" s="268" t="s">
        <v>377</v>
      </c>
      <c r="G48" s="269">
        <v>2059</v>
      </c>
      <c r="H48" s="274" t="s">
        <v>390</v>
      </c>
      <c r="I48" s="274">
        <v>0.38190000000000002</v>
      </c>
      <c r="J48" s="164">
        <f>'40'!F12</f>
        <v>3</v>
      </c>
      <c r="K48" s="164">
        <f>'40'!G12</f>
        <v>0</v>
      </c>
      <c r="L48" s="164">
        <f>'40'!H12</f>
        <v>0</v>
      </c>
      <c r="M48" s="164">
        <f>'40'!I12</f>
        <v>0</v>
      </c>
      <c r="N48" s="164">
        <f>'40'!J12</f>
        <v>0</v>
      </c>
      <c r="O48" s="164">
        <f>'40'!K12</f>
        <v>0</v>
      </c>
      <c r="P48" s="164">
        <f>'40'!L12</f>
        <v>0</v>
      </c>
      <c r="Q48" s="164">
        <f>'40'!M12</f>
        <v>0</v>
      </c>
      <c r="R48" s="164">
        <f>'40'!N12</f>
        <v>0</v>
      </c>
      <c r="S48" s="164">
        <f>'40'!O12</f>
        <v>0</v>
      </c>
      <c r="T48" s="164">
        <f>'40'!P12</f>
        <v>0</v>
      </c>
      <c r="U48" s="164">
        <f>'40'!Q12</f>
        <v>0</v>
      </c>
      <c r="V48" s="164">
        <f>'40'!R12</f>
        <v>6</v>
      </c>
      <c r="W48" s="164">
        <f>'40'!S12</f>
        <v>0</v>
      </c>
      <c r="X48" s="164">
        <f>'40'!T12+'40'!U12+'40'!V12</f>
        <v>1</v>
      </c>
      <c r="Y48" s="165">
        <f>'40'!W12</f>
        <v>2</v>
      </c>
      <c r="Z48" s="165">
        <f>'40'!X12</f>
        <v>3</v>
      </c>
      <c r="AA48" s="165">
        <f>'40'!Y12</f>
        <v>0</v>
      </c>
      <c r="AB48" s="165">
        <f>'40'!Z12</f>
        <v>0</v>
      </c>
      <c r="AC48" s="181" t="s">
        <v>461</v>
      </c>
      <c r="AD48" s="223" t="s">
        <v>502</v>
      </c>
    </row>
    <row r="49" spans="1:28" x14ac:dyDescent="0.25">
      <c r="J49" s="125">
        <f t="shared" ref="J49:AB49" si="1">SUM(J9:J48)</f>
        <v>23</v>
      </c>
      <c r="K49" s="125">
        <f t="shared" si="1"/>
        <v>85</v>
      </c>
      <c r="L49" s="125">
        <f t="shared" si="1"/>
        <v>107</v>
      </c>
      <c r="M49" s="125">
        <f t="shared" si="1"/>
        <v>55</v>
      </c>
      <c r="N49" s="125">
        <f t="shared" si="1"/>
        <v>23</v>
      </c>
      <c r="O49" s="125">
        <f t="shared" si="1"/>
        <v>0</v>
      </c>
      <c r="P49" s="125">
        <f t="shared" si="1"/>
        <v>1</v>
      </c>
      <c r="Q49" s="125">
        <f t="shared" si="1"/>
        <v>3</v>
      </c>
      <c r="R49" s="125">
        <f t="shared" si="1"/>
        <v>31</v>
      </c>
      <c r="S49" s="125">
        <f t="shared" si="1"/>
        <v>55</v>
      </c>
      <c r="T49" s="125">
        <f t="shared" si="1"/>
        <v>152</v>
      </c>
      <c r="U49" s="125">
        <f t="shared" si="1"/>
        <v>22</v>
      </c>
      <c r="V49" s="125">
        <f t="shared" si="1"/>
        <v>38</v>
      </c>
      <c r="W49" s="125">
        <f t="shared" si="1"/>
        <v>1</v>
      </c>
      <c r="X49" s="125">
        <f t="shared" si="1"/>
        <v>151</v>
      </c>
      <c r="Y49" s="125">
        <f t="shared" si="1"/>
        <v>137</v>
      </c>
      <c r="Z49" s="125">
        <f t="shared" si="1"/>
        <v>234</v>
      </c>
      <c r="AA49" s="125">
        <f t="shared" si="1"/>
        <v>59</v>
      </c>
      <c r="AB49" s="125">
        <f t="shared" si="1"/>
        <v>12</v>
      </c>
    </row>
    <row r="50" spans="1:28" x14ac:dyDescent="0.25">
      <c r="B50" s="112"/>
      <c r="W50" s="138">
        <f>W49+V49+U49+T49+S49+R49+Q49+P49+O49</f>
        <v>303</v>
      </c>
      <c r="X50" s="138">
        <f>X49+Y49</f>
        <v>288</v>
      </c>
      <c r="AA50" s="138">
        <f>Z49+AA49</f>
        <v>293</v>
      </c>
    </row>
    <row r="51" spans="1:28" x14ac:dyDescent="0.25">
      <c r="B51" s="112" t="s">
        <v>105</v>
      </c>
      <c r="V51" t="s">
        <v>483</v>
      </c>
    </row>
    <row r="52" spans="1:28" x14ac:dyDescent="0.25">
      <c r="A52" s="129" t="s">
        <v>106</v>
      </c>
      <c r="B52" t="s">
        <v>107</v>
      </c>
      <c r="X52" s="138">
        <f>W50-X50</f>
        <v>15</v>
      </c>
      <c r="AA52" s="138">
        <f>W50-AA50</f>
        <v>10</v>
      </c>
    </row>
    <row r="53" spans="1:28" ht="8.25" customHeight="1" x14ac:dyDescent="0.25"/>
    <row r="54" spans="1:28" x14ac:dyDescent="0.25">
      <c r="B54" s="306" t="s">
        <v>108</v>
      </c>
      <c r="C54" s="306"/>
      <c r="D54" s="127" t="s">
        <v>109</v>
      </c>
      <c r="E54" s="127" t="s">
        <v>110</v>
      </c>
    </row>
    <row r="55" spans="1:28" x14ac:dyDescent="0.25">
      <c r="B55" s="315" t="s">
        <v>111</v>
      </c>
      <c r="C55" s="315"/>
      <c r="D55" s="111" t="s">
        <v>116</v>
      </c>
      <c r="E55" s="130"/>
      <c r="X55" s="138"/>
    </row>
    <row r="56" spans="1:28" x14ac:dyDescent="0.25">
      <c r="B56" s="315" t="s">
        <v>112</v>
      </c>
      <c r="C56" s="315"/>
      <c r="D56" s="111" t="s">
        <v>117</v>
      </c>
      <c r="E56" s="131"/>
      <c r="Y56" s="138"/>
    </row>
    <row r="57" spans="1:28" x14ac:dyDescent="0.25">
      <c r="B57" s="315" t="s">
        <v>113</v>
      </c>
      <c r="C57" s="315"/>
      <c r="D57" s="111" t="s">
        <v>118</v>
      </c>
      <c r="E57" s="132"/>
    </row>
    <row r="58" spans="1:28" x14ac:dyDescent="0.25">
      <c r="B58" s="315" t="s">
        <v>114</v>
      </c>
      <c r="C58" s="315"/>
      <c r="D58" s="111" t="s">
        <v>119</v>
      </c>
      <c r="E58" s="133"/>
    </row>
    <row r="59" spans="1:28" x14ac:dyDescent="0.25">
      <c r="B59" s="315" t="s">
        <v>115</v>
      </c>
      <c r="C59" s="315"/>
      <c r="D59" s="111" t="s">
        <v>120</v>
      </c>
      <c r="E59" s="134"/>
    </row>
  </sheetData>
  <mergeCells count="30">
    <mergeCell ref="B9:B48"/>
    <mergeCell ref="C29:C35"/>
    <mergeCell ref="B59:C59"/>
    <mergeCell ref="B54:C54"/>
    <mergeCell ref="B55:C55"/>
    <mergeCell ref="B56:C56"/>
    <mergeCell ref="B57:C57"/>
    <mergeCell ref="B58:C58"/>
    <mergeCell ref="C18:C22"/>
    <mergeCell ref="C16:C17"/>
    <mergeCell ref="C36:C40"/>
    <mergeCell ref="C41:C42"/>
    <mergeCell ref="C44:C47"/>
    <mergeCell ref="C9:C15"/>
    <mergeCell ref="C23:C28"/>
    <mergeCell ref="G7:G8"/>
    <mergeCell ref="F7:F8"/>
    <mergeCell ref="J7:N7"/>
    <mergeCell ref="X7:Y7"/>
    <mergeCell ref="O7:W7"/>
    <mergeCell ref="AD7:AD8"/>
    <mergeCell ref="Z7:AB7"/>
    <mergeCell ref="I7:I8"/>
    <mergeCell ref="AC7:AC8"/>
    <mergeCell ref="H7:H8"/>
    <mergeCell ref="A7:A8"/>
    <mergeCell ref="B7:B8"/>
    <mergeCell ref="C7:C8"/>
    <mergeCell ref="E7:E8"/>
    <mergeCell ref="D7:D8"/>
  </mergeCell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4"/>
  <sheetViews>
    <sheetView workbookViewId="0">
      <selection activeCell="C21" sqref="C21"/>
    </sheetView>
  </sheetViews>
  <sheetFormatPr defaultRowHeight="15" x14ac:dyDescent="0.25"/>
  <cols>
    <col min="9" max="9" width="12" customWidth="1"/>
  </cols>
  <sheetData>
    <row r="2" spans="1:27" x14ac:dyDescent="0.25">
      <c r="A2" s="112" t="s">
        <v>579</v>
      </c>
      <c r="B2" s="301" t="s">
        <v>577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06" t="s">
        <v>129</v>
      </c>
      <c r="D6" s="147">
        <v>3187</v>
      </c>
      <c r="E6" s="258">
        <v>1967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06"/>
      <c r="C7" s="306"/>
      <c r="D7" s="147">
        <v>3188</v>
      </c>
      <c r="E7" s="258">
        <v>1967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06"/>
      <c r="C8" s="306"/>
      <c r="D8" s="147">
        <v>3190</v>
      </c>
      <c r="E8" s="258">
        <v>1967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06"/>
      <c r="C9" s="306"/>
      <c r="D9" s="147">
        <v>3191</v>
      </c>
      <c r="E9" s="258">
        <v>1967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06"/>
      <c r="C10" s="306"/>
      <c r="D10" s="147">
        <v>3192</v>
      </c>
      <c r="E10" s="258">
        <v>1967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06"/>
      <c r="C11" s="306"/>
      <c r="D11" s="147">
        <v>3193</v>
      </c>
      <c r="E11" s="258">
        <v>1967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06"/>
      <c r="C12" s="306"/>
      <c r="D12" s="147">
        <v>3890</v>
      </c>
      <c r="E12" s="258">
        <v>1967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06"/>
      <c r="C13" s="306"/>
      <c r="D13" s="147">
        <v>3891</v>
      </c>
      <c r="E13" s="258">
        <v>1967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x14ac:dyDescent="0.25">
      <c r="D14" s="318" t="s">
        <v>89</v>
      </c>
      <c r="E14" s="319"/>
      <c r="F14" s="163">
        <f t="shared" ref="F14:Z14" si="0">SUM(F6:F13)</f>
        <v>0</v>
      </c>
      <c r="G14" s="163">
        <f t="shared" si="0"/>
        <v>8</v>
      </c>
      <c r="H14" s="163">
        <f t="shared" si="0"/>
        <v>0</v>
      </c>
      <c r="I14" s="163">
        <f t="shared" si="0"/>
        <v>0</v>
      </c>
      <c r="J14" s="163">
        <f t="shared" si="0"/>
        <v>0</v>
      </c>
      <c r="K14" s="163">
        <f t="shared" si="0"/>
        <v>0</v>
      </c>
      <c r="L14" s="163">
        <f t="shared" si="0"/>
        <v>0</v>
      </c>
      <c r="M14" s="163">
        <f t="shared" si="0"/>
        <v>0</v>
      </c>
      <c r="N14" s="163">
        <f t="shared" si="0"/>
        <v>0</v>
      </c>
      <c r="O14" s="163">
        <f t="shared" si="0"/>
        <v>0</v>
      </c>
      <c r="P14" s="163">
        <f t="shared" si="0"/>
        <v>8</v>
      </c>
      <c r="Q14" s="163">
        <f t="shared" si="0"/>
        <v>0</v>
      </c>
      <c r="R14" s="163">
        <f t="shared" si="0"/>
        <v>0</v>
      </c>
      <c r="S14" s="163">
        <f t="shared" si="0"/>
        <v>0</v>
      </c>
      <c r="T14" s="163">
        <f t="shared" si="0"/>
        <v>8</v>
      </c>
      <c r="U14" s="163">
        <f t="shared" si="0"/>
        <v>0</v>
      </c>
      <c r="V14" s="163">
        <f t="shared" si="0"/>
        <v>0</v>
      </c>
      <c r="W14" s="163">
        <f t="shared" si="0"/>
        <v>0</v>
      </c>
      <c r="X14" s="163">
        <f t="shared" si="0"/>
        <v>8</v>
      </c>
      <c r="Y14" s="163">
        <f t="shared" si="0"/>
        <v>0</v>
      </c>
      <c r="Z14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14:E14"/>
    <mergeCell ref="T4:W4"/>
    <mergeCell ref="X4:Z4"/>
    <mergeCell ref="AA4:AA5"/>
    <mergeCell ref="B6:B13"/>
    <mergeCell ref="C6:C13"/>
    <mergeCell ref="K4:S4"/>
    <mergeCell ref="E4:E5"/>
  </mergeCells>
  <pageMargins left="0.7" right="0.7" top="0.75" bottom="0.75" header="0.3" footer="0.3"/>
  <pageSetup paperSize="9" scale="5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16"/>
  <sheetViews>
    <sheetView tabSelected="1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T12" sqref="T12"/>
    </sheetView>
  </sheetViews>
  <sheetFormatPr defaultRowHeight="15" x14ac:dyDescent="0.25"/>
  <cols>
    <col min="4" max="5" width="10.5703125" customWidth="1"/>
    <col min="9" max="9" width="11.42578125" customWidth="1"/>
  </cols>
  <sheetData>
    <row r="2" spans="1:27" x14ac:dyDescent="0.25">
      <c r="A2" s="112" t="s">
        <v>345</v>
      </c>
      <c r="B2" s="112" t="s">
        <v>580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375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customHeight="1" x14ac:dyDescent="0.25">
      <c r="A6" s="146">
        <v>1</v>
      </c>
      <c r="B6" s="306" t="s">
        <v>137</v>
      </c>
      <c r="C6" s="339" t="s">
        <v>527</v>
      </c>
      <c r="D6" s="147">
        <v>157</v>
      </c>
      <c r="E6" s="136">
        <v>1928</v>
      </c>
      <c r="F6" s="162">
        <v>1</v>
      </c>
      <c r="G6" s="162"/>
      <c r="H6" s="162"/>
      <c r="I6" s="162"/>
      <c r="J6" s="162"/>
      <c r="K6" s="160"/>
      <c r="L6" s="160"/>
      <c r="M6" s="160"/>
      <c r="N6" s="162">
        <v>1</v>
      </c>
      <c r="O6" s="160"/>
      <c r="P6" s="160"/>
      <c r="Q6" s="160"/>
      <c r="R6" s="160"/>
      <c r="S6" s="160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06"/>
      <c r="C7" s="339"/>
      <c r="D7" s="147">
        <v>330</v>
      </c>
      <c r="E7" s="136">
        <v>1936</v>
      </c>
      <c r="F7" s="162">
        <v>1</v>
      </c>
      <c r="G7" s="162"/>
      <c r="H7" s="162"/>
      <c r="I7" s="162"/>
      <c r="J7" s="162"/>
      <c r="K7" s="160"/>
      <c r="L7" s="160"/>
      <c r="M7" s="160"/>
      <c r="N7" s="162">
        <v>1</v>
      </c>
      <c r="O7" s="160"/>
      <c r="P7" s="160"/>
      <c r="Q7" s="160"/>
      <c r="R7" s="160"/>
      <c r="S7" s="160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06"/>
      <c r="C8" s="339"/>
      <c r="D8" s="136">
        <v>772</v>
      </c>
      <c r="E8" s="136">
        <v>1961</v>
      </c>
      <c r="F8" s="162"/>
      <c r="G8" s="162"/>
      <c r="H8" s="329">
        <v>1</v>
      </c>
      <c r="I8" s="162"/>
      <c r="J8" s="162"/>
      <c r="K8" s="160"/>
      <c r="L8" s="160"/>
      <c r="M8" s="160"/>
      <c r="N8" s="162">
        <v>1</v>
      </c>
      <c r="O8" s="160"/>
      <c r="P8" s="160"/>
      <c r="Q8" s="160"/>
      <c r="R8" s="160"/>
      <c r="S8" s="160"/>
      <c r="T8" s="329"/>
      <c r="U8" s="162"/>
      <c r="V8" s="162"/>
      <c r="W8" s="162"/>
      <c r="X8" s="329">
        <v>1</v>
      </c>
      <c r="Y8" s="162"/>
      <c r="Z8" s="162"/>
      <c r="AA8" s="140"/>
    </row>
    <row r="9" spans="1:27" ht="15.75" x14ac:dyDescent="0.25">
      <c r="A9" s="117">
        <v>4</v>
      </c>
      <c r="B9" s="306"/>
      <c r="C9" s="339"/>
      <c r="D9" s="136">
        <v>773</v>
      </c>
      <c r="E9" s="136">
        <v>1961</v>
      </c>
      <c r="F9" s="162"/>
      <c r="G9" s="162"/>
      <c r="H9" s="330"/>
      <c r="I9" s="162"/>
      <c r="J9" s="162"/>
      <c r="K9" s="160"/>
      <c r="L9" s="160"/>
      <c r="M9" s="160"/>
      <c r="N9" s="162">
        <v>1</v>
      </c>
      <c r="O9" s="160"/>
      <c r="P9" s="160"/>
      <c r="Q9" s="160"/>
      <c r="R9" s="160"/>
      <c r="S9" s="160"/>
      <c r="T9" s="330"/>
      <c r="U9" s="162"/>
      <c r="V9" s="162"/>
      <c r="W9" s="162"/>
      <c r="X9" s="330"/>
      <c r="Y9" s="162"/>
      <c r="Z9" s="162"/>
      <c r="AA9" s="140"/>
    </row>
    <row r="10" spans="1:27" ht="15.75" x14ac:dyDescent="0.25">
      <c r="A10" s="146">
        <v>5</v>
      </c>
      <c r="B10" s="306"/>
      <c r="C10" s="339"/>
      <c r="D10" s="136">
        <v>774</v>
      </c>
      <c r="E10" s="136">
        <v>1961</v>
      </c>
      <c r="F10" s="162"/>
      <c r="G10" s="162"/>
      <c r="H10" s="162">
        <v>1</v>
      </c>
      <c r="I10" s="162"/>
      <c r="J10" s="162"/>
      <c r="K10" s="160"/>
      <c r="L10" s="160"/>
      <c r="M10" s="160"/>
      <c r="N10" s="162">
        <v>1</v>
      </c>
      <c r="O10" s="160"/>
      <c r="P10" s="160"/>
      <c r="Q10" s="160"/>
      <c r="R10" s="160"/>
      <c r="S10" s="160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06"/>
      <c r="C11" s="339"/>
      <c r="D11" s="147">
        <v>889</v>
      </c>
      <c r="E11" s="136">
        <v>1961</v>
      </c>
      <c r="F11" s="162"/>
      <c r="G11" s="162">
        <v>1</v>
      </c>
      <c r="H11" s="162"/>
      <c r="I11" s="162"/>
      <c r="J11" s="162"/>
      <c r="K11" s="160"/>
      <c r="L11" s="160"/>
      <c r="M11" s="160"/>
      <c r="N11" s="162">
        <v>1</v>
      </c>
      <c r="O11" s="160"/>
      <c r="P11" s="160"/>
      <c r="Q11" s="160"/>
      <c r="R11" s="160"/>
      <c r="S11" s="160"/>
      <c r="T11" s="162"/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06"/>
      <c r="C12" s="339"/>
      <c r="D12" s="136">
        <v>890</v>
      </c>
      <c r="E12" s="136">
        <v>1961</v>
      </c>
      <c r="F12" s="162"/>
      <c r="G12" s="162">
        <v>1</v>
      </c>
      <c r="H12" s="162"/>
      <c r="I12" s="162"/>
      <c r="J12" s="162"/>
      <c r="K12" s="160"/>
      <c r="L12" s="160"/>
      <c r="M12" s="160"/>
      <c r="N12" s="162">
        <v>1</v>
      </c>
      <c r="O12" s="160"/>
      <c r="P12" s="160"/>
      <c r="Q12" s="160"/>
      <c r="R12" s="160"/>
      <c r="S12" s="160"/>
      <c r="T12" s="162"/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06"/>
      <c r="C13" s="339"/>
      <c r="D13" s="136">
        <v>775</v>
      </c>
      <c r="E13" s="136">
        <v>1961</v>
      </c>
      <c r="F13" s="162"/>
      <c r="G13" s="162"/>
      <c r="H13" s="329">
        <v>1</v>
      </c>
      <c r="I13" s="162"/>
      <c r="J13" s="162"/>
      <c r="K13" s="160"/>
      <c r="L13" s="160"/>
      <c r="M13" s="160"/>
      <c r="N13" s="162">
        <v>1</v>
      </c>
      <c r="O13" s="160"/>
      <c r="P13" s="160"/>
      <c r="Q13" s="160"/>
      <c r="R13" s="160"/>
      <c r="S13" s="160"/>
      <c r="T13" s="329"/>
      <c r="U13" s="162"/>
      <c r="V13" s="162"/>
      <c r="W13" s="162"/>
      <c r="X13" s="329">
        <v>1</v>
      </c>
      <c r="Y13" s="162"/>
      <c r="Z13" s="162"/>
      <c r="AA13" s="140"/>
    </row>
    <row r="14" spans="1:27" ht="15.75" x14ac:dyDescent="0.25">
      <c r="A14" s="146">
        <v>9</v>
      </c>
      <c r="B14" s="306"/>
      <c r="C14" s="339"/>
      <c r="D14" s="136">
        <v>776</v>
      </c>
      <c r="E14" s="136">
        <v>1961</v>
      </c>
      <c r="F14" s="162"/>
      <c r="G14" s="162"/>
      <c r="H14" s="330"/>
      <c r="I14" s="162"/>
      <c r="J14" s="162"/>
      <c r="K14" s="160"/>
      <c r="L14" s="160"/>
      <c r="M14" s="160"/>
      <c r="N14" s="162">
        <v>1</v>
      </c>
      <c r="O14" s="160"/>
      <c r="P14" s="160"/>
      <c r="Q14" s="160"/>
      <c r="R14" s="160"/>
      <c r="S14" s="160"/>
      <c r="T14" s="330"/>
      <c r="U14" s="162"/>
      <c r="V14" s="162"/>
      <c r="W14" s="162"/>
      <c r="X14" s="330"/>
      <c r="Y14" s="162"/>
      <c r="Z14" s="162"/>
      <c r="AA14" s="140"/>
    </row>
    <row r="15" spans="1:27" ht="15.75" x14ac:dyDescent="0.25">
      <c r="A15" s="117">
        <v>10</v>
      </c>
      <c r="B15" s="306"/>
      <c r="C15" s="339"/>
      <c r="D15" s="136">
        <v>777</v>
      </c>
      <c r="E15" s="136">
        <v>1961</v>
      </c>
      <c r="F15" s="162"/>
      <c r="G15" s="162"/>
      <c r="H15" s="162">
        <v>1</v>
      </c>
      <c r="I15" s="162"/>
      <c r="J15" s="162"/>
      <c r="K15" s="160"/>
      <c r="L15" s="160"/>
      <c r="M15" s="160"/>
      <c r="N15" s="162">
        <v>1</v>
      </c>
      <c r="O15" s="160"/>
      <c r="P15" s="160"/>
      <c r="Q15" s="160"/>
      <c r="R15" s="160"/>
      <c r="S15" s="160"/>
      <c r="T15" s="162"/>
      <c r="U15" s="162"/>
      <c r="V15" s="162"/>
      <c r="W15" s="162"/>
      <c r="X15" s="162">
        <v>1</v>
      </c>
      <c r="Y15" s="162"/>
      <c r="Z15" s="162"/>
      <c r="AA15" s="140"/>
    </row>
    <row r="16" spans="1:27" x14ac:dyDescent="0.25">
      <c r="D16" s="337" t="s">
        <v>89</v>
      </c>
      <c r="E16" s="338"/>
      <c r="F16" s="161">
        <f t="shared" ref="F16:Z16" si="0">SUM(F6:F15)</f>
        <v>2</v>
      </c>
      <c r="G16" s="161">
        <f t="shared" si="0"/>
        <v>2</v>
      </c>
      <c r="H16" s="161">
        <f t="shared" si="0"/>
        <v>4</v>
      </c>
      <c r="I16" s="161">
        <f t="shared" si="0"/>
        <v>0</v>
      </c>
      <c r="J16" s="161">
        <f t="shared" si="0"/>
        <v>0</v>
      </c>
      <c r="K16" s="161">
        <f t="shared" si="0"/>
        <v>0</v>
      </c>
      <c r="L16" s="161">
        <f t="shared" si="0"/>
        <v>0</v>
      </c>
      <c r="M16" s="161">
        <f t="shared" si="0"/>
        <v>0</v>
      </c>
      <c r="N16" s="161">
        <f t="shared" si="0"/>
        <v>10</v>
      </c>
      <c r="O16" s="161">
        <f t="shared" si="0"/>
        <v>0</v>
      </c>
      <c r="P16" s="161">
        <f t="shared" si="0"/>
        <v>0</v>
      </c>
      <c r="Q16" s="161">
        <f t="shared" si="0"/>
        <v>0</v>
      </c>
      <c r="R16" s="161">
        <f t="shared" si="0"/>
        <v>0</v>
      </c>
      <c r="S16" s="161">
        <f t="shared" si="0"/>
        <v>0</v>
      </c>
      <c r="T16" s="161">
        <f t="shared" si="0"/>
        <v>3</v>
      </c>
      <c r="U16" s="161">
        <f t="shared" si="0"/>
        <v>0</v>
      </c>
      <c r="V16" s="161">
        <f t="shared" si="0"/>
        <v>0</v>
      </c>
      <c r="W16" s="161">
        <f t="shared" si="0"/>
        <v>0</v>
      </c>
      <c r="X16" s="161">
        <f t="shared" si="0"/>
        <v>8</v>
      </c>
      <c r="Y16" s="161">
        <f t="shared" si="0"/>
        <v>0</v>
      </c>
      <c r="Z16" s="161">
        <f t="shared" si="0"/>
        <v>0</v>
      </c>
    </row>
  </sheetData>
  <mergeCells count="19">
    <mergeCell ref="A4:A5"/>
    <mergeCell ref="B4:B5"/>
    <mergeCell ref="C4:C5"/>
    <mergeCell ref="D4:D5"/>
    <mergeCell ref="F4:J4"/>
    <mergeCell ref="D16:E16"/>
    <mergeCell ref="T4:W4"/>
    <mergeCell ref="X4:Z4"/>
    <mergeCell ref="AA4:AA5"/>
    <mergeCell ref="B6:B15"/>
    <mergeCell ref="C6:C15"/>
    <mergeCell ref="K4:S4"/>
    <mergeCell ref="E4:E5"/>
    <mergeCell ref="H8:H9"/>
    <mergeCell ref="H13:H14"/>
    <mergeCell ref="T8:T9"/>
    <mergeCell ref="T13:T14"/>
    <mergeCell ref="X13:X14"/>
    <mergeCell ref="X8:X9"/>
  </mergeCells>
  <pageMargins left="0.7" right="0.7" top="0.75" bottom="0.75" header="0.3" footer="0.3"/>
  <pageSetup paperSize="9" scale="5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90" zoomScaleNormal="9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Y8" sqref="Y8"/>
    </sheetView>
  </sheetViews>
  <sheetFormatPr defaultRowHeight="15" x14ac:dyDescent="0.25"/>
  <cols>
    <col min="3" max="3" width="10.140625" customWidth="1"/>
    <col min="6" max="6" width="7.85546875" customWidth="1"/>
    <col min="7" max="7" width="8.42578125" customWidth="1"/>
    <col min="8" max="8" width="8.5703125" customWidth="1"/>
    <col min="9" max="9" width="11.42578125" customWidth="1"/>
  </cols>
  <sheetData>
    <row r="2" spans="1:27" x14ac:dyDescent="0.25">
      <c r="A2" s="112" t="s">
        <v>581</v>
      </c>
      <c r="B2" s="112" t="s">
        <v>582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customHeight="1" x14ac:dyDescent="0.25">
      <c r="A6" s="146">
        <v>1</v>
      </c>
      <c r="B6" s="306" t="s">
        <v>137</v>
      </c>
      <c r="C6" s="340" t="s">
        <v>527</v>
      </c>
      <c r="D6" s="147">
        <v>886</v>
      </c>
      <c r="E6" s="136">
        <v>1964</v>
      </c>
      <c r="F6" s="162"/>
      <c r="G6" s="329">
        <v>1</v>
      </c>
      <c r="H6" s="162"/>
      <c r="I6" s="162"/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329">
        <v>1</v>
      </c>
      <c r="U6" s="162"/>
      <c r="V6" s="162"/>
      <c r="W6" s="329"/>
      <c r="X6" s="329">
        <v>1</v>
      </c>
      <c r="Y6" s="162"/>
      <c r="Z6" s="162"/>
      <c r="AA6" s="140"/>
    </row>
    <row r="7" spans="1:27" ht="15.75" x14ac:dyDescent="0.25">
      <c r="A7" s="117">
        <v>2</v>
      </c>
      <c r="B7" s="306"/>
      <c r="C7" s="341"/>
      <c r="D7" s="147">
        <v>887</v>
      </c>
      <c r="E7" s="136">
        <v>1964</v>
      </c>
      <c r="F7" s="162"/>
      <c r="G7" s="330"/>
      <c r="H7" s="162"/>
      <c r="I7" s="162"/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330"/>
      <c r="U7" s="162"/>
      <c r="V7" s="162"/>
      <c r="W7" s="330"/>
      <c r="X7" s="330"/>
      <c r="Y7" s="162"/>
      <c r="Z7" s="162"/>
      <c r="AA7" s="140"/>
    </row>
    <row r="8" spans="1:27" ht="15" customHeight="1" x14ac:dyDescent="0.25">
      <c r="A8" s="146">
        <v>3</v>
      </c>
      <c r="B8" s="306"/>
      <c r="C8" s="341"/>
      <c r="D8" s="147">
        <v>888</v>
      </c>
      <c r="E8" s="136">
        <v>1964</v>
      </c>
      <c r="F8" s="162">
        <v>1</v>
      </c>
      <c r="G8" s="162"/>
      <c r="H8" s="162"/>
      <c r="I8" s="162"/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" customHeight="1" x14ac:dyDescent="0.25">
      <c r="A9" s="117">
        <v>4</v>
      </c>
      <c r="B9" s="306"/>
      <c r="C9" s="341"/>
      <c r="D9" s="147" t="s">
        <v>195</v>
      </c>
      <c r="E9" s="136">
        <v>1964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140"/>
    </row>
    <row r="10" spans="1:27" ht="15.75" x14ac:dyDescent="0.25">
      <c r="A10" s="146">
        <v>5</v>
      </c>
      <c r="B10" s="306"/>
      <c r="C10" s="341"/>
      <c r="D10" s="147" t="s">
        <v>196</v>
      </c>
      <c r="E10" s="136">
        <v>1964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140"/>
    </row>
    <row r="11" spans="1:27" ht="15.75" x14ac:dyDescent="0.25">
      <c r="A11" s="117">
        <v>6</v>
      </c>
      <c r="B11" s="306"/>
      <c r="C11" s="342"/>
      <c r="D11" s="147" t="s">
        <v>197</v>
      </c>
      <c r="E11" s="136">
        <v>1964</v>
      </c>
      <c r="F11" s="162">
        <v>1</v>
      </c>
      <c r="G11" s="162"/>
      <c r="H11" s="162"/>
      <c r="I11" s="162"/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0"/>
    </row>
    <row r="12" spans="1:27" ht="15" customHeight="1" x14ac:dyDescent="0.25">
      <c r="C12" s="155"/>
      <c r="D12" s="318" t="s">
        <v>89</v>
      </c>
      <c r="E12" s="319"/>
      <c r="F12" s="163">
        <f t="shared" ref="F12:Z12" si="0">SUM(F6:F11)</f>
        <v>2</v>
      </c>
      <c r="G12" s="163">
        <f t="shared" si="0"/>
        <v>3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6</v>
      </c>
      <c r="P12" s="163">
        <f t="shared" si="0"/>
        <v>0</v>
      </c>
      <c r="Q12" s="163">
        <f t="shared" si="0"/>
        <v>0</v>
      </c>
      <c r="R12" s="163">
        <f t="shared" si="0"/>
        <v>0</v>
      </c>
      <c r="S12" s="163">
        <f t="shared" si="0"/>
        <v>0</v>
      </c>
      <c r="T12" s="163">
        <f t="shared" si="0"/>
        <v>2</v>
      </c>
      <c r="U12" s="163">
        <f t="shared" si="0"/>
        <v>0</v>
      </c>
      <c r="V12" s="163">
        <f t="shared" si="0"/>
        <v>0</v>
      </c>
      <c r="W12" s="163">
        <f t="shared" si="0"/>
        <v>3</v>
      </c>
      <c r="X12" s="163">
        <f t="shared" si="0"/>
        <v>2</v>
      </c>
      <c r="Y12" s="163">
        <f t="shared" si="0"/>
        <v>3</v>
      </c>
      <c r="Z12" s="163">
        <f t="shared" si="0"/>
        <v>0</v>
      </c>
    </row>
  </sheetData>
  <mergeCells count="17">
    <mergeCell ref="A4:A5"/>
    <mergeCell ref="B4:B5"/>
    <mergeCell ref="C4:C5"/>
    <mergeCell ref="D4:D5"/>
    <mergeCell ref="F4:J4"/>
    <mergeCell ref="D12:E12"/>
    <mergeCell ref="T4:W4"/>
    <mergeCell ref="X4:Z4"/>
    <mergeCell ref="AA4:AA5"/>
    <mergeCell ref="B6:B11"/>
    <mergeCell ref="K4:S4"/>
    <mergeCell ref="C6:C11"/>
    <mergeCell ref="E4:E5"/>
    <mergeCell ref="G6:G7"/>
    <mergeCell ref="W6:W7"/>
    <mergeCell ref="X6:X7"/>
    <mergeCell ref="T6:T7"/>
  </mergeCells>
  <pageMargins left="0.7" right="0.7" top="0.75" bottom="0.75" header="0.3" footer="0.3"/>
  <pageSetup paperSize="9" scale="5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8"/>
  <sheetViews>
    <sheetView zoomScale="80" zoomScaleNormal="80" workbookViewId="0">
      <pane xSplit="9" ySplit="13" topLeftCell="S29" activePane="bottomRight" state="frozen"/>
      <selection pane="topRight" activeCell="J1" sqref="J1"/>
      <selection pane="bottomLeft" activeCell="A14" sqref="A14"/>
      <selection pane="bottomRight" activeCell="V19" sqref="V19"/>
    </sheetView>
  </sheetViews>
  <sheetFormatPr defaultRowHeight="15" x14ac:dyDescent="0.25"/>
  <cols>
    <col min="1" max="1" width="10" customWidth="1"/>
    <col min="3" max="3" width="10.5703125" customWidth="1"/>
    <col min="4" max="4" width="14" customWidth="1"/>
    <col min="9" max="9" width="11" customWidth="1"/>
  </cols>
  <sheetData>
    <row r="2" spans="1:27" x14ac:dyDescent="0.25">
      <c r="A2" s="112" t="s">
        <v>346</v>
      </c>
      <c r="B2" s="112" t="s">
        <v>583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customHeight="1" x14ac:dyDescent="0.25">
      <c r="A6" s="146">
        <v>1</v>
      </c>
      <c r="B6" s="306" t="s">
        <v>137</v>
      </c>
      <c r="C6" s="340" t="s">
        <v>194</v>
      </c>
      <c r="D6" s="147">
        <v>1990</v>
      </c>
      <c r="E6" s="136">
        <v>2007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customHeight="1" x14ac:dyDescent="0.25">
      <c r="A7" s="117">
        <v>2</v>
      </c>
      <c r="B7" s="306"/>
      <c r="C7" s="341"/>
      <c r="D7" s="147">
        <v>1991</v>
      </c>
      <c r="E7" s="136">
        <v>2007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06"/>
      <c r="C8" s="341"/>
      <c r="D8" s="147">
        <v>1992</v>
      </c>
      <c r="E8" s="136">
        <v>2007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06"/>
      <c r="C9" s="341"/>
      <c r="D9" s="147">
        <v>1993</v>
      </c>
      <c r="E9" s="136">
        <v>2007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06"/>
      <c r="C10" s="341"/>
      <c r="D10" s="147">
        <v>1994</v>
      </c>
      <c r="E10" s="136">
        <v>2007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06"/>
      <c r="C11" s="341"/>
      <c r="D11" s="147">
        <v>1995</v>
      </c>
      <c r="E11" s="136">
        <v>2007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06"/>
      <c r="C12" s="341"/>
      <c r="D12" s="147">
        <v>1996</v>
      </c>
      <c r="E12" s="136">
        <v>2007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06"/>
      <c r="C13" s="341"/>
      <c r="D13" s="147">
        <v>1997</v>
      </c>
      <c r="E13" s="136">
        <v>2007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06"/>
      <c r="C14" s="341"/>
      <c r="D14" s="147">
        <v>1998</v>
      </c>
      <c r="E14" s="136">
        <v>2007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06"/>
      <c r="C15" s="341"/>
      <c r="D15" s="147">
        <v>1999</v>
      </c>
      <c r="E15" s="136">
        <v>2007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06"/>
      <c r="C16" s="341"/>
      <c r="D16" s="147">
        <v>2000</v>
      </c>
      <c r="E16" s="136">
        <v>2007</v>
      </c>
      <c r="F16" s="162"/>
      <c r="G16" s="162"/>
      <c r="H16" s="162"/>
      <c r="I16" s="162">
        <v>1</v>
      </c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customHeight="1" x14ac:dyDescent="0.25">
      <c r="A17" s="117">
        <v>12</v>
      </c>
      <c r="B17" s="306"/>
      <c r="C17" s="341"/>
      <c r="D17" s="147">
        <v>2001</v>
      </c>
      <c r="E17" s="136">
        <v>2007</v>
      </c>
      <c r="F17" s="162"/>
      <c r="G17" s="162"/>
      <c r="H17" s="162"/>
      <c r="I17" s="162">
        <v>1</v>
      </c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/>
      <c r="U17" s="162"/>
      <c r="V17" s="162">
        <v>1</v>
      </c>
      <c r="W17" s="162"/>
      <c r="X17" s="162">
        <v>1</v>
      </c>
      <c r="Y17" s="162"/>
      <c r="Z17" s="162"/>
      <c r="AA17" s="140" t="s">
        <v>613</v>
      </c>
    </row>
    <row r="18" spans="1:27" ht="15.75" x14ac:dyDescent="0.25">
      <c r="A18" s="146">
        <v>13</v>
      </c>
      <c r="B18" s="306"/>
      <c r="C18" s="341"/>
      <c r="D18" s="147">
        <v>2002</v>
      </c>
      <c r="E18" s="136">
        <v>2007</v>
      </c>
      <c r="F18" s="162"/>
      <c r="G18" s="162"/>
      <c r="H18" s="162"/>
      <c r="I18" s="162">
        <v>1</v>
      </c>
      <c r="J18" s="162"/>
      <c r="K18" s="162"/>
      <c r="L18" s="162"/>
      <c r="M18" s="162"/>
      <c r="N18" s="162"/>
      <c r="O18" s="162">
        <v>1</v>
      </c>
      <c r="P18" s="162"/>
      <c r="Q18" s="162"/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06"/>
      <c r="C19" s="341"/>
      <c r="D19" s="147">
        <v>2003</v>
      </c>
      <c r="E19" s="136">
        <v>2007</v>
      </c>
      <c r="F19" s="162"/>
      <c r="G19" s="162"/>
      <c r="H19" s="162"/>
      <c r="I19" s="162">
        <v>1</v>
      </c>
      <c r="J19" s="162"/>
      <c r="K19" s="162"/>
      <c r="L19" s="162"/>
      <c r="M19" s="162"/>
      <c r="N19" s="162"/>
      <c r="O19" s="162">
        <v>1</v>
      </c>
      <c r="P19" s="162"/>
      <c r="Q19" s="162"/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54"/>
    </row>
    <row r="20" spans="1:27" ht="15.75" x14ac:dyDescent="0.25">
      <c r="A20" s="146">
        <v>15</v>
      </c>
      <c r="B20" s="306"/>
      <c r="C20" s="341"/>
      <c r="D20" s="147">
        <v>2004</v>
      </c>
      <c r="E20" s="136">
        <v>2007</v>
      </c>
      <c r="F20" s="162"/>
      <c r="G20" s="162"/>
      <c r="H20" s="162"/>
      <c r="I20" s="162">
        <v>1</v>
      </c>
      <c r="J20" s="162"/>
      <c r="K20" s="162"/>
      <c r="L20" s="162"/>
      <c r="M20" s="162"/>
      <c r="N20" s="162"/>
      <c r="O20" s="162">
        <v>1</v>
      </c>
      <c r="P20" s="162"/>
      <c r="Q20" s="162"/>
      <c r="R20" s="162"/>
      <c r="S20" s="162"/>
      <c r="T20" s="162"/>
      <c r="U20" s="162"/>
      <c r="V20" s="162"/>
      <c r="W20" s="162">
        <v>1</v>
      </c>
      <c r="X20" s="162">
        <v>1</v>
      </c>
      <c r="Y20" s="162"/>
      <c r="Z20" s="162"/>
      <c r="AA20" s="154"/>
    </row>
    <row r="21" spans="1:27" ht="15.75" x14ac:dyDescent="0.25">
      <c r="A21" s="117">
        <v>16</v>
      </c>
      <c r="B21" s="306"/>
      <c r="C21" s="341"/>
      <c r="D21" s="147">
        <v>2005</v>
      </c>
      <c r="E21" s="136">
        <v>2007</v>
      </c>
      <c r="F21" s="162"/>
      <c r="G21" s="162"/>
      <c r="H21" s="162"/>
      <c r="I21" s="162">
        <v>1</v>
      </c>
      <c r="J21" s="162"/>
      <c r="K21" s="162"/>
      <c r="L21" s="162"/>
      <c r="M21" s="162"/>
      <c r="N21" s="162"/>
      <c r="O21" s="162">
        <v>1</v>
      </c>
      <c r="P21" s="162"/>
      <c r="Q21" s="162"/>
      <c r="R21" s="162"/>
      <c r="S21" s="162"/>
      <c r="T21" s="162"/>
      <c r="U21" s="162"/>
      <c r="V21" s="162"/>
      <c r="W21" s="162">
        <v>1</v>
      </c>
      <c r="X21" s="162">
        <v>1</v>
      </c>
      <c r="Y21" s="162"/>
      <c r="Z21" s="162"/>
      <c r="AA21" s="154"/>
    </row>
    <row r="22" spans="1:27" ht="15.75" x14ac:dyDescent="0.25">
      <c r="A22" s="146">
        <v>17</v>
      </c>
      <c r="B22" s="306"/>
      <c r="C22" s="341"/>
      <c r="D22" s="147">
        <v>1974</v>
      </c>
      <c r="E22" s="136">
        <v>2007</v>
      </c>
      <c r="F22" s="162"/>
      <c r="G22" s="162">
        <v>1</v>
      </c>
      <c r="H22" s="162"/>
      <c r="I22" s="162"/>
      <c r="J22" s="162"/>
      <c r="K22" s="162"/>
      <c r="L22" s="162"/>
      <c r="M22" s="162"/>
      <c r="N22" s="162">
        <v>1</v>
      </c>
      <c r="O22" s="162"/>
      <c r="P22" s="162"/>
      <c r="Q22" s="162"/>
      <c r="R22" s="162"/>
      <c r="S22" s="162"/>
      <c r="T22" s="162">
        <v>1</v>
      </c>
      <c r="U22" s="162"/>
      <c r="V22" s="162"/>
      <c r="W22" s="162"/>
      <c r="X22" s="162">
        <v>1</v>
      </c>
      <c r="Y22" s="162"/>
      <c r="Z22" s="162"/>
      <c r="AA22" s="154"/>
    </row>
    <row r="23" spans="1:27" ht="15.75" x14ac:dyDescent="0.25">
      <c r="A23" s="117">
        <v>18</v>
      </c>
      <c r="B23" s="306"/>
      <c r="C23" s="341"/>
      <c r="D23" s="147">
        <v>1975</v>
      </c>
      <c r="E23" s="136">
        <v>2007</v>
      </c>
      <c r="F23" s="162"/>
      <c r="G23" s="162">
        <v>1</v>
      </c>
      <c r="H23" s="162"/>
      <c r="I23" s="162"/>
      <c r="J23" s="162"/>
      <c r="K23" s="162"/>
      <c r="L23" s="162"/>
      <c r="M23" s="162"/>
      <c r="N23" s="162">
        <v>1</v>
      </c>
      <c r="O23" s="162"/>
      <c r="P23" s="162"/>
      <c r="Q23" s="162"/>
      <c r="R23" s="162"/>
      <c r="S23" s="162"/>
      <c r="T23" s="162">
        <v>1</v>
      </c>
      <c r="U23" s="162"/>
      <c r="V23" s="162"/>
      <c r="W23" s="162"/>
      <c r="X23" s="162">
        <v>1</v>
      </c>
      <c r="Y23" s="162"/>
      <c r="Z23" s="162"/>
      <c r="AA23" s="154"/>
    </row>
    <row r="24" spans="1:27" ht="15.75" x14ac:dyDescent="0.25">
      <c r="A24" s="146">
        <v>19</v>
      </c>
      <c r="B24" s="306"/>
      <c r="C24" s="341"/>
      <c r="D24" s="147">
        <v>1976</v>
      </c>
      <c r="E24" s="136">
        <v>2007</v>
      </c>
      <c r="F24" s="162"/>
      <c r="G24" s="162">
        <v>1</v>
      </c>
      <c r="H24" s="162"/>
      <c r="I24" s="162"/>
      <c r="J24" s="162"/>
      <c r="K24" s="162"/>
      <c r="L24" s="162"/>
      <c r="M24" s="162"/>
      <c r="N24" s="162">
        <v>1</v>
      </c>
      <c r="O24" s="162"/>
      <c r="P24" s="162"/>
      <c r="Q24" s="162"/>
      <c r="R24" s="162"/>
      <c r="S24" s="162"/>
      <c r="T24" s="162">
        <v>1</v>
      </c>
      <c r="U24" s="162"/>
      <c r="V24" s="162"/>
      <c r="W24" s="162"/>
      <c r="X24" s="162">
        <v>1</v>
      </c>
      <c r="Y24" s="162"/>
      <c r="Z24" s="162"/>
      <c r="AA24" s="154"/>
    </row>
    <row r="25" spans="1:27" ht="15.75" x14ac:dyDescent="0.25">
      <c r="A25" s="117">
        <v>20</v>
      </c>
      <c r="B25" s="306"/>
      <c r="C25" s="341"/>
      <c r="D25" s="147">
        <v>1977</v>
      </c>
      <c r="E25" s="136">
        <v>2007</v>
      </c>
      <c r="F25" s="162"/>
      <c r="G25" s="162">
        <v>1</v>
      </c>
      <c r="H25" s="162"/>
      <c r="I25" s="162"/>
      <c r="J25" s="162"/>
      <c r="K25" s="162"/>
      <c r="L25" s="162"/>
      <c r="M25" s="162"/>
      <c r="N25" s="162">
        <v>1</v>
      </c>
      <c r="O25" s="162"/>
      <c r="P25" s="162"/>
      <c r="Q25" s="162"/>
      <c r="R25" s="162"/>
      <c r="S25" s="162"/>
      <c r="T25" s="162">
        <v>1</v>
      </c>
      <c r="U25" s="162"/>
      <c r="V25" s="162"/>
      <c r="W25" s="162"/>
      <c r="X25" s="162">
        <v>1</v>
      </c>
      <c r="Y25" s="162"/>
      <c r="Z25" s="162"/>
      <c r="AA25" s="154"/>
    </row>
    <row r="26" spans="1:27" ht="15.75" x14ac:dyDescent="0.25">
      <c r="A26" s="146">
        <v>21</v>
      </c>
      <c r="B26" s="306"/>
      <c r="C26" s="341"/>
      <c r="D26" s="147">
        <v>1978</v>
      </c>
      <c r="E26" s="136">
        <v>2007</v>
      </c>
      <c r="F26" s="162"/>
      <c r="G26" s="162">
        <v>1</v>
      </c>
      <c r="H26" s="162"/>
      <c r="I26" s="162"/>
      <c r="J26" s="162"/>
      <c r="K26" s="162"/>
      <c r="L26" s="162"/>
      <c r="M26" s="162"/>
      <c r="N26" s="162">
        <v>1</v>
      </c>
      <c r="O26" s="162"/>
      <c r="P26" s="162"/>
      <c r="Q26" s="162"/>
      <c r="R26" s="162"/>
      <c r="S26" s="162"/>
      <c r="T26" s="162"/>
      <c r="U26" s="162"/>
      <c r="V26" s="162"/>
      <c r="W26" s="162">
        <v>1</v>
      </c>
      <c r="X26" s="162">
        <v>1</v>
      </c>
      <c r="Y26" s="162"/>
      <c r="Z26" s="162"/>
      <c r="AA26" s="154"/>
    </row>
    <row r="27" spans="1:27" ht="15.75" x14ac:dyDescent="0.25">
      <c r="A27" s="117">
        <v>22</v>
      </c>
      <c r="B27" s="306"/>
      <c r="C27" s="341"/>
      <c r="D27" s="147">
        <v>1979</v>
      </c>
      <c r="E27" s="136">
        <v>2007</v>
      </c>
      <c r="F27" s="162"/>
      <c r="G27" s="162">
        <v>1</v>
      </c>
      <c r="H27" s="162"/>
      <c r="I27" s="162"/>
      <c r="J27" s="162"/>
      <c r="K27" s="162"/>
      <c r="L27" s="162"/>
      <c r="M27" s="162"/>
      <c r="N27" s="162">
        <v>1</v>
      </c>
      <c r="O27" s="162"/>
      <c r="P27" s="162"/>
      <c r="Q27" s="162"/>
      <c r="R27" s="162"/>
      <c r="S27" s="162"/>
      <c r="T27" s="162">
        <v>1</v>
      </c>
      <c r="U27" s="162"/>
      <c r="V27" s="162"/>
      <c r="W27" s="162"/>
      <c r="X27" s="162">
        <v>1</v>
      </c>
      <c r="Y27" s="162"/>
      <c r="Z27" s="162"/>
      <c r="AA27" s="154"/>
    </row>
    <row r="28" spans="1:27" ht="15.75" x14ac:dyDescent="0.25">
      <c r="A28" s="146">
        <v>23</v>
      </c>
      <c r="B28" s="306"/>
      <c r="C28" s="341"/>
      <c r="D28" s="147">
        <v>1980</v>
      </c>
      <c r="E28" s="136">
        <v>2007</v>
      </c>
      <c r="F28" s="162"/>
      <c r="G28" s="162"/>
      <c r="H28" s="162"/>
      <c r="I28" s="162">
        <v>1</v>
      </c>
      <c r="J28" s="162"/>
      <c r="K28" s="162"/>
      <c r="L28" s="162"/>
      <c r="M28" s="162"/>
      <c r="N28" s="162">
        <v>1</v>
      </c>
      <c r="O28" s="162"/>
      <c r="P28" s="162"/>
      <c r="Q28" s="162"/>
      <c r="R28" s="162"/>
      <c r="S28" s="162"/>
      <c r="T28" s="162">
        <v>1</v>
      </c>
      <c r="U28" s="162"/>
      <c r="V28" s="162"/>
      <c r="W28" s="162"/>
      <c r="X28" s="162">
        <v>1</v>
      </c>
      <c r="Y28" s="162"/>
      <c r="Z28" s="162"/>
      <c r="AA28" s="154"/>
    </row>
    <row r="29" spans="1:27" ht="15.75" x14ac:dyDescent="0.25">
      <c r="A29" s="117">
        <v>24</v>
      </c>
      <c r="B29" s="306"/>
      <c r="C29" s="341"/>
      <c r="D29" s="147">
        <v>1981</v>
      </c>
      <c r="E29" s="136">
        <v>2007</v>
      </c>
      <c r="F29" s="162"/>
      <c r="G29" s="162"/>
      <c r="H29" s="162"/>
      <c r="I29" s="162">
        <v>1</v>
      </c>
      <c r="J29" s="162"/>
      <c r="K29" s="162"/>
      <c r="L29" s="162"/>
      <c r="M29" s="162"/>
      <c r="N29" s="162">
        <v>1</v>
      </c>
      <c r="O29" s="162"/>
      <c r="P29" s="162"/>
      <c r="Q29" s="162"/>
      <c r="R29" s="162"/>
      <c r="S29" s="162"/>
      <c r="T29" s="162">
        <v>1</v>
      </c>
      <c r="U29" s="162"/>
      <c r="V29" s="162"/>
      <c r="W29" s="162"/>
      <c r="X29" s="162">
        <v>1</v>
      </c>
      <c r="Y29" s="162"/>
      <c r="Z29" s="162"/>
      <c r="AA29" s="140"/>
    </row>
    <row r="30" spans="1:27" ht="15.75" x14ac:dyDescent="0.25">
      <c r="A30" s="146">
        <v>25</v>
      </c>
      <c r="B30" s="306"/>
      <c r="C30" s="341"/>
      <c r="D30" s="147">
        <v>1982</v>
      </c>
      <c r="E30" s="136">
        <v>2007</v>
      </c>
      <c r="F30" s="162"/>
      <c r="G30" s="162"/>
      <c r="H30" s="162"/>
      <c r="I30" s="162">
        <v>1</v>
      </c>
      <c r="J30" s="162"/>
      <c r="K30" s="162"/>
      <c r="L30" s="162"/>
      <c r="M30" s="162"/>
      <c r="N30" s="162"/>
      <c r="O30" s="162">
        <v>1</v>
      </c>
      <c r="P30" s="162"/>
      <c r="Q30" s="162"/>
      <c r="R30" s="162"/>
      <c r="S30" s="162"/>
      <c r="T30" s="162">
        <v>1</v>
      </c>
      <c r="U30" s="162"/>
      <c r="V30" s="162"/>
      <c r="W30" s="162"/>
      <c r="X30" s="162">
        <v>1</v>
      </c>
      <c r="Y30" s="162"/>
      <c r="Z30" s="162"/>
      <c r="AA30" s="140"/>
    </row>
    <row r="31" spans="1:27" ht="15.75" x14ac:dyDescent="0.25">
      <c r="A31" s="117">
        <v>26</v>
      </c>
      <c r="B31" s="306"/>
      <c r="C31" s="341"/>
      <c r="D31" s="147">
        <v>1983</v>
      </c>
      <c r="E31" s="136">
        <v>2007</v>
      </c>
      <c r="F31" s="162"/>
      <c r="G31" s="162"/>
      <c r="H31" s="162"/>
      <c r="I31" s="162">
        <v>1</v>
      </c>
      <c r="J31" s="162"/>
      <c r="K31" s="162"/>
      <c r="L31" s="162"/>
      <c r="M31" s="162"/>
      <c r="N31" s="162"/>
      <c r="O31" s="162">
        <v>1</v>
      </c>
      <c r="P31" s="162"/>
      <c r="Q31" s="162"/>
      <c r="R31" s="162"/>
      <c r="S31" s="162"/>
      <c r="T31" s="162">
        <v>1</v>
      </c>
      <c r="U31" s="162"/>
      <c r="V31" s="162"/>
      <c r="W31" s="162"/>
      <c r="X31" s="162">
        <v>1</v>
      </c>
      <c r="Y31" s="162"/>
      <c r="Z31" s="162"/>
      <c r="AA31" s="140"/>
    </row>
    <row r="32" spans="1:27" ht="15.75" x14ac:dyDescent="0.25">
      <c r="A32" s="146">
        <v>27</v>
      </c>
      <c r="B32" s="306"/>
      <c r="C32" s="341"/>
      <c r="D32" s="147">
        <v>1984</v>
      </c>
      <c r="E32" s="136">
        <v>2007</v>
      </c>
      <c r="F32" s="162"/>
      <c r="G32" s="162"/>
      <c r="H32" s="162"/>
      <c r="I32" s="162">
        <v>1</v>
      </c>
      <c r="J32" s="162"/>
      <c r="K32" s="162"/>
      <c r="L32" s="162"/>
      <c r="M32" s="162"/>
      <c r="N32" s="162"/>
      <c r="O32" s="162">
        <v>1</v>
      </c>
      <c r="P32" s="162"/>
      <c r="Q32" s="162"/>
      <c r="R32" s="162"/>
      <c r="S32" s="162"/>
      <c r="T32" s="162">
        <v>1</v>
      </c>
      <c r="U32" s="162"/>
      <c r="V32" s="162"/>
      <c r="W32" s="162"/>
      <c r="X32" s="162">
        <v>1</v>
      </c>
      <c r="Y32" s="162"/>
      <c r="Z32" s="162"/>
      <c r="AA32" s="140"/>
    </row>
    <row r="33" spans="1:27" ht="15.75" x14ac:dyDescent="0.25">
      <c r="A33" s="117">
        <v>28</v>
      </c>
      <c r="B33" s="306"/>
      <c r="C33" s="341"/>
      <c r="D33" s="147">
        <v>1985</v>
      </c>
      <c r="E33" s="136">
        <v>2007</v>
      </c>
      <c r="F33" s="162"/>
      <c r="G33" s="162"/>
      <c r="H33" s="162"/>
      <c r="I33" s="162">
        <v>1</v>
      </c>
      <c r="J33" s="162"/>
      <c r="K33" s="162"/>
      <c r="L33" s="162"/>
      <c r="M33" s="162"/>
      <c r="N33" s="162"/>
      <c r="O33" s="162">
        <v>1</v>
      </c>
      <c r="P33" s="162"/>
      <c r="Q33" s="162"/>
      <c r="R33" s="162"/>
      <c r="S33" s="162"/>
      <c r="T33" s="162">
        <v>1</v>
      </c>
      <c r="U33" s="162"/>
      <c r="V33" s="162"/>
      <c r="W33" s="162"/>
      <c r="X33" s="162">
        <v>1</v>
      </c>
      <c r="Y33" s="162"/>
      <c r="Z33" s="162"/>
      <c r="AA33" s="140"/>
    </row>
    <row r="34" spans="1:27" ht="15.75" x14ac:dyDescent="0.25">
      <c r="A34" s="146">
        <v>29</v>
      </c>
      <c r="B34" s="306"/>
      <c r="C34" s="341"/>
      <c r="D34" s="147">
        <v>1986</v>
      </c>
      <c r="E34" s="136">
        <v>2007</v>
      </c>
      <c r="F34" s="162"/>
      <c r="G34" s="162"/>
      <c r="H34" s="162"/>
      <c r="I34" s="162">
        <v>1</v>
      </c>
      <c r="J34" s="162"/>
      <c r="K34" s="162"/>
      <c r="L34" s="162"/>
      <c r="M34" s="162"/>
      <c r="N34" s="162"/>
      <c r="O34" s="162">
        <v>1</v>
      </c>
      <c r="P34" s="162"/>
      <c r="Q34" s="162"/>
      <c r="R34" s="162"/>
      <c r="S34" s="162"/>
      <c r="T34" s="162"/>
      <c r="U34" s="162"/>
      <c r="V34" s="162"/>
      <c r="W34" s="162">
        <v>1</v>
      </c>
      <c r="X34" s="162">
        <v>1</v>
      </c>
      <c r="Y34" s="162"/>
      <c r="Z34" s="162"/>
      <c r="AA34" s="140"/>
    </row>
    <row r="35" spans="1:27" ht="15.75" x14ac:dyDescent="0.25">
      <c r="A35" s="117">
        <v>30</v>
      </c>
      <c r="B35" s="306"/>
      <c r="C35" s="341"/>
      <c r="D35" s="147">
        <v>1987</v>
      </c>
      <c r="E35" s="136">
        <v>2007</v>
      </c>
      <c r="F35" s="162"/>
      <c r="G35" s="162"/>
      <c r="H35" s="162"/>
      <c r="I35" s="162">
        <v>1</v>
      </c>
      <c r="J35" s="162"/>
      <c r="K35" s="162"/>
      <c r="L35" s="162"/>
      <c r="M35" s="162"/>
      <c r="N35" s="162"/>
      <c r="O35" s="162">
        <v>1</v>
      </c>
      <c r="P35" s="162"/>
      <c r="Q35" s="162"/>
      <c r="R35" s="162"/>
      <c r="S35" s="162"/>
      <c r="T35" s="162">
        <v>1</v>
      </c>
      <c r="U35" s="162"/>
      <c r="V35" s="162"/>
      <c r="W35" s="162"/>
      <c r="X35" s="162">
        <v>1</v>
      </c>
      <c r="Y35" s="162"/>
      <c r="Z35" s="162"/>
      <c r="AA35" s="140"/>
    </row>
    <row r="36" spans="1:27" ht="15.75" x14ac:dyDescent="0.25">
      <c r="A36" s="146">
        <v>31</v>
      </c>
      <c r="B36" s="306"/>
      <c r="C36" s="341"/>
      <c r="D36" s="147">
        <v>1988</v>
      </c>
      <c r="E36" s="136">
        <v>2007</v>
      </c>
      <c r="F36" s="162"/>
      <c r="G36" s="162"/>
      <c r="H36" s="162"/>
      <c r="I36" s="162">
        <v>1</v>
      </c>
      <c r="J36" s="162"/>
      <c r="K36" s="162"/>
      <c r="L36" s="162"/>
      <c r="M36" s="162"/>
      <c r="N36" s="162"/>
      <c r="O36" s="162">
        <v>1</v>
      </c>
      <c r="P36" s="162"/>
      <c r="Q36" s="162"/>
      <c r="R36" s="162"/>
      <c r="S36" s="162"/>
      <c r="T36" s="162"/>
      <c r="U36" s="162"/>
      <c r="V36" s="162"/>
      <c r="W36" s="162">
        <v>1</v>
      </c>
      <c r="X36" s="162">
        <v>1</v>
      </c>
      <c r="Y36" s="162"/>
      <c r="Z36" s="162"/>
      <c r="AA36" s="140"/>
    </row>
    <row r="37" spans="1:27" ht="15.75" x14ac:dyDescent="0.25">
      <c r="A37" s="117">
        <v>32</v>
      </c>
      <c r="B37" s="306"/>
      <c r="C37" s="342"/>
      <c r="D37" s="147">
        <v>1989</v>
      </c>
      <c r="E37" s="136">
        <v>2007</v>
      </c>
      <c r="F37" s="162"/>
      <c r="G37" s="162"/>
      <c r="H37" s="162"/>
      <c r="I37" s="162">
        <v>1</v>
      </c>
      <c r="J37" s="162"/>
      <c r="K37" s="162"/>
      <c r="L37" s="162"/>
      <c r="M37" s="162"/>
      <c r="N37" s="162"/>
      <c r="O37" s="162">
        <v>1</v>
      </c>
      <c r="P37" s="162"/>
      <c r="Q37" s="162"/>
      <c r="R37" s="162"/>
      <c r="S37" s="162"/>
      <c r="T37" s="162"/>
      <c r="U37" s="162"/>
      <c r="V37" s="162"/>
      <c r="W37" s="162">
        <v>1</v>
      </c>
      <c r="X37" s="162">
        <v>1</v>
      </c>
      <c r="Y37" s="162"/>
      <c r="Z37" s="162"/>
      <c r="AA37" s="154"/>
    </row>
    <row r="38" spans="1:27" x14ac:dyDescent="0.25">
      <c r="D38" s="318" t="s">
        <v>89</v>
      </c>
      <c r="E38" s="319"/>
      <c r="F38" s="163">
        <f t="shared" ref="F38:Z38" si="0">SUM(F6:F37)</f>
        <v>0</v>
      </c>
      <c r="G38" s="163">
        <f t="shared" si="0"/>
        <v>6</v>
      </c>
      <c r="H38" s="163">
        <f t="shared" si="0"/>
        <v>0</v>
      </c>
      <c r="I38" s="163">
        <f t="shared" si="0"/>
        <v>26</v>
      </c>
      <c r="J38" s="163">
        <f t="shared" si="0"/>
        <v>0</v>
      </c>
      <c r="K38" s="163">
        <f t="shared" si="0"/>
        <v>0</v>
      </c>
      <c r="L38" s="163">
        <f t="shared" si="0"/>
        <v>0</v>
      </c>
      <c r="M38" s="163">
        <f t="shared" si="0"/>
        <v>0</v>
      </c>
      <c r="N38" s="163">
        <f t="shared" si="0"/>
        <v>8</v>
      </c>
      <c r="O38" s="163">
        <f t="shared" si="0"/>
        <v>24</v>
      </c>
      <c r="P38" s="163">
        <f t="shared" si="0"/>
        <v>0</v>
      </c>
      <c r="Q38" s="163">
        <f t="shared" si="0"/>
        <v>0</v>
      </c>
      <c r="R38" s="163">
        <f t="shared" si="0"/>
        <v>0</v>
      </c>
      <c r="S38" s="163">
        <f t="shared" si="0"/>
        <v>0</v>
      </c>
      <c r="T38" s="163">
        <f t="shared" si="0"/>
        <v>18</v>
      </c>
      <c r="U38" s="163">
        <f t="shared" si="0"/>
        <v>0</v>
      </c>
      <c r="V38" s="163">
        <f t="shared" si="0"/>
        <v>1</v>
      </c>
      <c r="W38" s="163">
        <f t="shared" si="0"/>
        <v>13</v>
      </c>
      <c r="X38" s="163">
        <f t="shared" si="0"/>
        <v>32</v>
      </c>
      <c r="Y38" s="163">
        <f t="shared" si="0"/>
        <v>0</v>
      </c>
      <c r="Z38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38:E38"/>
    <mergeCell ref="T4:W4"/>
    <mergeCell ref="X4:Z4"/>
    <mergeCell ref="AA4:AA5"/>
    <mergeCell ref="B6:B37"/>
    <mergeCell ref="C6:C37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I18" sqref="I18"/>
    </sheetView>
  </sheetViews>
  <sheetFormatPr defaultRowHeight="15" x14ac:dyDescent="0.25"/>
  <cols>
    <col min="2" max="2" width="8.42578125" customWidth="1"/>
    <col min="3" max="3" width="9.85546875" customWidth="1"/>
    <col min="4" max="4" width="12" customWidth="1"/>
    <col min="9" max="9" width="11.7109375" customWidth="1"/>
    <col min="27" max="27" width="21" customWidth="1"/>
  </cols>
  <sheetData>
    <row r="2" spans="1:27" x14ac:dyDescent="0.25">
      <c r="A2" s="112" t="s">
        <v>347</v>
      </c>
      <c r="B2" s="112" t="s">
        <v>584</v>
      </c>
    </row>
    <row r="4" spans="1:27" ht="15" customHeight="1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76.5" customHeight="1" x14ac:dyDescent="0.25">
      <c r="A6" s="146">
        <v>1</v>
      </c>
      <c r="B6" s="140" t="s">
        <v>137</v>
      </c>
      <c r="C6" s="238" t="s">
        <v>531</v>
      </c>
      <c r="D6" s="147">
        <v>1988</v>
      </c>
      <c r="E6" s="136">
        <v>1930</v>
      </c>
      <c r="F6" s="162">
        <v>1</v>
      </c>
      <c r="G6" s="162"/>
      <c r="H6" s="162"/>
      <c r="I6" s="162"/>
      <c r="J6" s="162"/>
      <c r="K6" s="162"/>
      <c r="L6" s="162"/>
      <c r="M6" s="162"/>
      <c r="N6" s="162">
        <v>1</v>
      </c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6" t="s">
        <v>530</v>
      </c>
    </row>
    <row r="7" spans="1:27" x14ac:dyDescent="0.25">
      <c r="D7" s="318" t="s">
        <v>89</v>
      </c>
      <c r="E7" s="319"/>
      <c r="F7" s="163">
        <f t="shared" ref="F7:W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1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>SUM(X6:X6)</f>
        <v>0</v>
      </c>
      <c r="Y7" s="163">
        <f>SUM(Y6:Y6)</f>
        <v>1</v>
      </c>
      <c r="Z7" s="163">
        <f>SUM(Z6:Z6)</f>
        <v>0</v>
      </c>
      <c r="AA7" s="194"/>
    </row>
  </sheetData>
  <mergeCells count="11">
    <mergeCell ref="X4:Z4"/>
    <mergeCell ref="AA4:AA5"/>
    <mergeCell ref="D7:E7"/>
    <mergeCell ref="T4:W4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topLeftCell="C1" workbookViewId="0">
      <selection activeCell="B2" sqref="B2"/>
    </sheetView>
  </sheetViews>
  <sheetFormatPr defaultRowHeight="15" x14ac:dyDescent="0.25"/>
  <cols>
    <col min="1" max="1" width="10.140625" customWidth="1"/>
    <col min="2" max="2" width="8.140625" customWidth="1"/>
    <col min="4" max="4" width="11.28515625" customWidth="1"/>
    <col min="9" max="9" width="10.7109375" customWidth="1"/>
    <col min="11" max="11" width="11.28515625" customWidth="1"/>
    <col min="27" max="27" width="18.85546875" customWidth="1"/>
  </cols>
  <sheetData>
    <row r="2" spans="1:27" x14ac:dyDescent="0.25">
      <c r="A2" s="112" t="s">
        <v>348</v>
      </c>
      <c r="B2" s="112" t="s">
        <v>585</v>
      </c>
    </row>
    <row r="4" spans="1:27" ht="45" customHeight="1" x14ac:dyDescent="0.25">
      <c r="A4" s="305" t="s">
        <v>91</v>
      </c>
      <c r="B4" s="305" t="s">
        <v>54</v>
      </c>
      <c r="C4" s="305" t="s">
        <v>90</v>
      </c>
      <c r="D4" s="305" t="s">
        <v>375</v>
      </c>
      <c r="E4" s="305" t="s">
        <v>374</v>
      </c>
      <c r="F4" s="343" t="s">
        <v>87</v>
      </c>
      <c r="G4" s="344"/>
      <c r="H4" s="344"/>
      <c r="I4" s="344"/>
      <c r="J4" s="308"/>
      <c r="K4" s="345" t="s">
        <v>13</v>
      </c>
      <c r="L4" s="346"/>
      <c r="M4" s="346"/>
      <c r="N4" s="346"/>
      <c r="O4" s="346"/>
      <c r="P4" s="346"/>
      <c r="Q4" s="346"/>
      <c r="R4" s="346"/>
      <c r="S4" s="347"/>
      <c r="T4" s="343" t="s">
        <v>86</v>
      </c>
      <c r="U4" s="344"/>
      <c r="V4" s="344"/>
      <c r="W4" s="308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14"/>
      <c r="C5" s="314"/>
      <c r="D5" s="31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7" t="s">
        <v>137</v>
      </c>
      <c r="C6" s="305" t="s">
        <v>535</v>
      </c>
      <c r="D6" s="147">
        <v>1053</v>
      </c>
      <c r="E6" s="136">
        <v>1974</v>
      </c>
      <c r="F6" s="160"/>
      <c r="G6" s="160"/>
      <c r="H6" s="162">
        <v>1</v>
      </c>
      <c r="I6" s="160"/>
      <c r="J6" s="160"/>
      <c r="K6" s="160"/>
      <c r="L6" s="160"/>
      <c r="M6" s="160"/>
      <c r="N6" s="162">
        <v>1</v>
      </c>
      <c r="O6" s="160"/>
      <c r="P6" s="160"/>
      <c r="Q6" s="160"/>
      <c r="R6" s="160"/>
      <c r="S6" s="160"/>
      <c r="T6" s="162"/>
      <c r="U6" s="162"/>
      <c r="V6" s="162"/>
      <c r="W6" s="162">
        <v>1</v>
      </c>
      <c r="X6" s="162"/>
      <c r="Y6" s="162">
        <v>1</v>
      </c>
      <c r="Z6" s="162"/>
      <c r="AA6" s="305" t="s">
        <v>533</v>
      </c>
    </row>
    <row r="7" spans="1:27" ht="15.75" x14ac:dyDescent="0.25">
      <c r="A7" s="117">
        <v>2</v>
      </c>
      <c r="B7" s="316"/>
      <c r="C7" s="313"/>
      <c r="D7" s="147">
        <v>1054</v>
      </c>
      <c r="E7" s="136">
        <v>1974</v>
      </c>
      <c r="F7" s="160"/>
      <c r="G7" s="160"/>
      <c r="H7" s="162">
        <v>1</v>
      </c>
      <c r="I7" s="160"/>
      <c r="J7" s="160"/>
      <c r="K7" s="160"/>
      <c r="L7" s="160"/>
      <c r="M7" s="160"/>
      <c r="N7" s="162">
        <v>1</v>
      </c>
      <c r="O7" s="160"/>
      <c r="P7" s="160"/>
      <c r="Q7" s="160"/>
      <c r="R7" s="160"/>
      <c r="S7" s="160"/>
      <c r="T7" s="162"/>
      <c r="U7" s="162"/>
      <c r="V7" s="162"/>
      <c r="W7" s="162">
        <v>1</v>
      </c>
      <c r="X7" s="162"/>
      <c r="Y7" s="162">
        <v>1</v>
      </c>
      <c r="Z7" s="162"/>
      <c r="AA7" s="313"/>
    </row>
    <row r="8" spans="1:27" ht="15.75" x14ac:dyDescent="0.25">
      <c r="A8" s="146">
        <v>3</v>
      </c>
      <c r="B8" s="316"/>
      <c r="C8" s="313"/>
      <c r="D8" s="147">
        <v>1055</v>
      </c>
      <c r="E8" s="136">
        <v>1974</v>
      </c>
      <c r="F8" s="160"/>
      <c r="G8" s="160"/>
      <c r="H8" s="162">
        <v>1</v>
      </c>
      <c r="I8" s="160"/>
      <c r="J8" s="160"/>
      <c r="K8" s="160"/>
      <c r="L8" s="160"/>
      <c r="M8" s="160"/>
      <c r="N8" s="162">
        <v>1</v>
      </c>
      <c r="O8" s="160"/>
      <c r="P8" s="160"/>
      <c r="Q8" s="160"/>
      <c r="R8" s="160"/>
      <c r="S8" s="160"/>
      <c r="T8" s="162"/>
      <c r="U8" s="162"/>
      <c r="V8" s="162"/>
      <c r="W8" s="162">
        <v>1</v>
      </c>
      <c r="X8" s="162"/>
      <c r="Y8" s="162">
        <v>1</v>
      </c>
      <c r="Z8" s="162"/>
      <c r="AA8" s="313"/>
    </row>
    <row r="9" spans="1:27" ht="15.75" x14ac:dyDescent="0.25">
      <c r="A9" s="117">
        <v>4</v>
      </c>
      <c r="B9" s="316"/>
      <c r="C9" s="313"/>
      <c r="D9" s="147">
        <v>1056</v>
      </c>
      <c r="E9" s="136">
        <v>1974</v>
      </c>
      <c r="F9" s="160"/>
      <c r="G9" s="160"/>
      <c r="H9" s="162">
        <v>1</v>
      </c>
      <c r="I9" s="160"/>
      <c r="J9" s="160"/>
      <c r="K9" s="160"/>
      <c r="L9" s="160"/>
      <c r="M9" s="160"/>
      <c r="N9" s="162">
        <v>1</v>
      </c>
      <c r="O9" s="160"/>
      <c r="P9" s="160"/>
      <c r="Q9" s="160"/>
      <c r="R9" s="160"/>
      <c r="S9" s="160"/>
      <c r="T9" s="162"/>
      <c r="U9" s="162"/>
      <c r="V9" s="162"/>
      <c r="W9" s="162">
        <v>1</v>
      </c>
      <c r="X9" s="162"/>
      <c r="Y9" s="162">
        <v>1</v>
      </c>
      <c r="Z9" s="162"/>
      <c r="AA9" s="313"/>
    </row>
    <row r="10" spans="1:27" ht="15.75" x14ac:dyDescent="0.25">
      <c r="A10" s="146">
        <v>5</v>
      </c>
      <c r="B10" s="316"/>
      <c r="C10" s="313"/>
      <c r="D10" s="147">
        <v>1057</v>
      </c>
      <c r="E10" s="136">
        <v>1974</v>
      </c>
      <c r="F10" s="160"/>
      <c r="G10" s="160"/>
      <c r="H10" s="162">
        <v>1</v>
      </c>
      <c r="I10" s="160"/>
      <c r="J10" s="160"/>
      <c r="K10" s="160"/>
      <c r="L10" s="160"/>
      <c r="M10" s="160"/>
      <c r="N10" s="162">
        <v>1</v>
      </c>
      <c r="O10" s="160"/>
      <c r="P10" s="160"/>
      <c r="Q10" s="160"/>
      <c r="R10" s="160"/>
      <c r="S10" s="160"/>
      <c r="T10" s="162"/>
      <c r="U10" s="162"/>
      <c r="V10" s="162"/>
      <c r="W10" s="162">
        <v>1</v>
      </c>
      <c r="X10" s="162"/>
      <c r="Y10" s="162">
        <v>1</v>
      </c>
      <c r="Z10" s="162"/>
      <c r="AA10" s="313"/>
    </row>
    <row r="11" spans="1:27" ht="15.75" x14ac:dyDescent="0.25">
      <c r="A11" s="117">
        <v>6</v>
      </c>
      <c r="B11" s="317"/>
      <c r="C11" s="314"/>
      <c r="D11" s="147">
        <v>1058</v>
      </c>
      <c r="E11" s="136">
        <v>1974</v>
      </c>
      <c r="F11" s="160"/>
      <c r="G11" s="160"/>
      <c r="H11" s="162">
        <v>1</v>
      </c>
      <c r="I11" s="160"/>
      <c r="J11" s="160"/>
      <c r="K11" s="160"/>
      <c r="L11" s="160"/>
      <c r="M11" s="160"/>
      <c r="N11" s="162">
        <v>1</v>
      </c>
      <c r="O11" s="160"/>
      <c r="P11" s="160"/>
      <c r="Q11" s="160"/>
      <c r="R11" s="160"/>
      <c r="S11" s="160"/>
      <c r="T11" s="162"/>
      <c r="U11" s="162"/>
      <c r="V11" s="162"/>
      <c r="W11" s="162">
        <v>1</v>
      </c>
      <c r="X11" s="162"/>
      <c r="Y11" s="162">
        <v>1</v>
      </c>
      <c r="Z11" s="162"/>
      <c r="AA11" s="314"/>
    </row>
    <row r="12" spans="1:27" x14ac:dyDescent="0.25">
      <c r="D12" s="318" t="s">
        <v>89</v>
      </c>
      <c r="E12" s="319"/>
      <c r="F12" s="161">
        <f t="shared" ref="F12:Z12" si="0">SUM(F6:F11)</f>
        <v>0</v>
      </c>
      <c r="G12" s="161">
        <f t="shared" si="0"/>
        <v>0</v>
      </c>
      <c r="H12" s="161">
        <f>SUM(H6:H11)</f>
        <v>6</v>
      </c>
      <c r="I12" s="161">
        <f t="shared" si="0"/>
        <v>0</v>
      </c>
      <c r="J12" s="161">
        <f t="shared" si="0"/>
        <v>0</v>
      </c>
      <c r="K12" s="161">
        <f t="shared" si="0"/>
        <v>0</v>
      </c>
      <c r="L12" s="161">
        <f t="shared" si="0"/>
        <v>0</v>
      </c>
      <c r="M12" s="161">
        <f t="shared" si="0"/>
        <v>0</v>
      </c>
      <c r="N12" s="161">
        <f t="shared" si="0"/>
        <v>6</v>
      </c>
      <c r="O12" s="161">
        <f t="shared" si="0"/>
        <v>0</v>
      </c>
      <c r="P12" s="161">
        <f t="shared" si="0"/>
        <v>0</v>
      </c>
      <c r="Q12" s="161">
        <f t="shared" si="0"/>
        <v>0</v>
      </c>
      <c r="R12" s="161">
        <f t="shared" si="0"/>
        <v>0</v>
      </c>
      <c r="S12" s="161">
        <f t="shared" si="0"/>
        <v>0</v>
      </c>
      <c r="T12" s="161">
        <f t="shared" si="0"/>
        <v>0</v>
      </c>
      <c r="U12" s="161">
        <f t="shared" si="0"/>
        <v>0</v>
      </c>
      <c r="V12" s="161">
        <f t="shared" si="0"/>
        <v>0</v>
      </c>
      <c r="W12" s="161">
        <f t="shared" si="0"/>
        <v>6</v>
      </c>
      <c r="X12" s="161">
        <f t="shared" si="0"/>
        <v>0</v>
      </c>
      <c r="Y12" s="161">
        <f t="shared" si="0"/>
        <v>6</v>
      </c>
      <c r="Z12" s="161">
        <f t="shared" si="0"/>
        <v>0</v>
      </c>
    </row>
  </sheetData>
  <mergeCells count="14">
    <mergeCell ref="A4:A5"/>
    <mergeCell ref="X4:Z4"/>
    <mergeCell ref="AA4:AA5"/>
    <mergeCell ref="F4:J4"/>
    <mergeCell ref="D12:E12"/>
    <mergeCell ref="E4:E5"/>
    <mergeCell ref="D4:D5"/>
    <mergeCell ref="C4:C5"/>
    <mergeCell ref="B4:B5"/>
    <mergeCell ref="K4:S4"/>
    <mergeCell ref="T4:W4"/>
    <mergeCell ref="B6:B11"/>
    <mergeCell ref="C6:C11"/>
    <mergeCell ref="AA6:AA11"/>
  </mergeCells>
  <pageMargins left="0.7" right="0.7" top="0.75" bottom="0.75" header="0.3" footer="0.3"/>
  <pageSetup paperSize="9" scale="5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10"/>
  <sheetViews>
    <sheetView zoomScale="90" zoomScaleNormal="90" workbookViewId="0">
      <selection activeCell="F10" sqref="F10"/>
    </sheetView>
  </sheetViews>
  <sheetFormatPr defaultRowHeight="15" x14ac:dyDescent="0.25"/>
  <cols>
    <col min="1" max="1" width="10.7109375" customWidth="1"/>
    <col min="3" max="3" width="11.140625" customWidth="1"/>
    <col min="4" max="5" width="9.85546875" customWidth="1"/>
    <col min="9" max="9" width="10.28515625" customWidth="1"/>
  </cols>
  <sheetData>
    <row r="2" spans="1:27" x14ac:dyDescent="0.25">
      <c r="A2" s="112" t="s">
        <v>350</v>
      </c>
      <c r="B2" s="112" t="s">
        <v>586</v>
      </c>
    </row>
    <row r="4" spans="1:27" ht="23.25" customHeight="1" x14ac:dyDescent="0.25">
      <c r="A4" s="305" t="s">
        <v>91</v>
      </c>
      <c r="B4" s="305" t="s">
        <v>54</v>
      </c>
      <c r="C4" s="305" t="s">
        <v>90</v>
      </c>
      <c r="D4" s="305" t="s">
        <v>126</v>
      </c>
      <c r="E4" s="305" t="s">
        <v>374</v>
      </c>
      <c r="F4" s="343" t="s">
        <v>87</v>
      </c>
      <c r="G4" s="344"/>
      <c r="H4" s="344"/>
      <c r="I4" s="344"/>
      <c r="J4" s="308"/>
      <c r="K4" s="345" t="s">
        <v>13</v>
      </c>
      <c r="L4" s="346"/>
      <c r="M4" s="346"/>
      <c r="N4" s="346"/>
      <c r="O4" s="346"/>
      <c r="P4" s="346"/>
      <c r="Q4" s="346"/>
      <c r="R4" s="347"/>
      <c r="S4" s="144"/>
      <c r="T4" s="140" t="s">
        <v>86</v>
      </c>
      <c r="U4" s="140"/>
      <c r="V4" s="140"/>
      <c r="W4" s="140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14"/>
      <c r="C5" s="314"/>
      <c r="D5" s="31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48" t="s">
        <v>137</v>
      </c>
      <c r="C6" s="351" t="s">
        <v>537</v>
      </c>
      <c r="D6" s="136" t="s">
        <v>198</v>
      </c>
      <c r="E6" s="136">
        <v>1959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07" t="s">
        <v>536</v>
      </c>
    </row>
    <row r="7" spans="1:27" ht="15.75" x14ac:dyDescent="0.25">
      <c r="A7" s="117">
        <v>2</v>
      </c>
      <c r="B7" s="349"/>
      <c r="C7" s="352"/>
      <c r="D7" s="136" t="s">
        <v>199</v>
      </c>
      <c r="E7" s="136">
        <v>1959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17"/>
    </row>
    <row r="8" spans="1:27" ht="15.75" x14ac:dyDescent="0.25">
      <c r="A8" s="146">
        <v>3</v>
      </c>
      <c r="B8" s="349"/>
      <c r="C8" s="352"/>
      <c r="D8" s="136" t="s">
        <v>200</v>
      </c>
      <c r="E8" s="136">
        <v>1959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50"/>
      <c r="C9" s="353"/>
      <c r="D9" s="136" t="s">
        <v>201</v>
      </c>
      <c r="E9" s="136">
        <v>1959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x14ac:dyDescent="0.25">
      <c r="D10" s="318" t="s">
        <v>89</v>
      </c>
      <c r="E10" s="319"/>
      <c r="F10" s="163">
        <f t="shared" ref="F10:Z10" si="0">SUM(F6:F9)</f>
        <v>0</v>
      </c>
      <c r="G10" s="163">
        <f t="shared" si="0"/>
        <v>0</v>
      </c>
      <c r="H10" s="163">
        <f t="shared" si="0"/>
        <v>4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 t="shared" si="0"/>
        <v>4</v>
      </c>
      <c r="S10" s="163">
        <f t="shared" si="0"/>
        <v>0</v>
      </c>
      <c r="T10" s="163">
        <f t="shared" si="0"/>
        <v>1</v>
      </c>
      <c r="U10" s="163">
        <f t="shared" si="0"/>
        <v>0</v>
      </c>
      <c r="V10" s="163">
        <f t="shared" si="0"/>
        <v>0</v>
      </c>
      <c r="W10" s="163">
        <f t="shared" si="0"/>
        <v>3</v>
      </c>
      <c r="X10" s="163">
        <f t="shared" si="0"/>
        <v>2</v>
      </c>
      <c r="Y10" s="163">
        <f t="shared" si="0"/>
        <v>2</v>
      </c>
      <c r="Z10" s="163">
        <f t="shared" si="0"/>
        <v>0</v>
      </c>
    </row>
  </sheetData>
  <mergeCells count="13">
    <mergeCell ref="A4:A5"/>
    <mergeCell ref="D10:E10"/>
    <mergeCell ref="X4:Z4"/>
    <mergeCell ref="AA4:AA5"/>
    <mergeCell ref="F4:J4"/>
    <mergeCell ref="K4:R4"/>
    <mergeCell ref="E4:E5"/>
    <mergeCell ref="AA6:AA7"/>
    <mergeCell ref="B6:B9"/>
    <mergeCell ref="C6:C9"/>
    <mergeCell ref="D4:D5"/>
    <mergeCell ref="C4:C5"/>
    <mergeCell ref="B4:B5"/>
  </mergeCells>
  <pageMargins left="0.7" right="0.7" top="0.75" bottom="0.75" header="0.3" footer="0.3"/>
  <pageSetup paperSize="9" scale="5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90" zoomScaleNormal="90" workbookViewId="0">
      <selection activeCell="F12" sqref="F12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351</v>
      </c>
      <c r="B2" s="112" t="s">
        <v>587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40" t="s">
        <v>208</v>
      </c>
      <c r="D6" s="147" t="s">
        <v>202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6" t="s">
        <v>536</v>
      </c>
    </row>
    <row r="7" spans="1:27" ht="15.75" x14ac:dyDescent="0.25">
      <c r="A7" s="117">
        <v>2</v>
      </c>
      <c r="B7" s="306"/>
      <c r="C7" s="341"/>
      <c r="D7" s="147" t="s">
        <v>203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146" t="s">
        <v>536</v>
      </c>
    </row>
    <row r="8" spans="1:27" ht="15.75" x14ac:dyDescent="0.25">
      <c r="A8" s="146">
        <v>3</v>
      </c>
      <c r="B8" s="306"/>
      <c r="C8" s="341"/>
      <c r="D8" s="147" t="s">
        <v>204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6"/>
    </row>
    <row r="9" spans="1:27" ht="15.75" x14ac:dyDescent="0.25">
      <c r="A9" s="117">
        <v>4</v>
      </c>
      <c r="B9" s="306"/>
      <c r="C9" s="341"/>
      <c r="D9" s="147" t="s">
        <v>205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146" t="s">
        <v>536</v>
      </c>
    </row>
    <row r="10" spans="1:27" ht="15.75" x14ac:dyDescent="0.25">
      <c r="A10" s="146">
        <v>5</v>
      </c>
      <c r="B10" s="306"/>
      <c r="C10" s="341"/>
      <c r="D10" s="147" t="s">
        <v>206</v>
      </c>
      <c r="E10" s="136">
        <v>1961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6"/>
    </row>
    <row r="11" spans="1:27" ht="15.75" x14ac:dyDescent="0.25">
      <c r="A11" s="117">
        <v>6</v>
      </c>
      <c r="B11" s="306"/>
      <c r="C11" s="342"/>
      <c r="D11" s="147" t="s">
        <v>207</v>
      </c>
      <c r="E11" s="136">
        <v>1961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6" t="s">
        <v>536</v>
      </c>
    </row>
    <row r="12" spans="1:27" x14ac:dyDescent="0.25">
      <c r="D12" s="318" t="s">
        <v>89</v>
      </c>
      <c r="E12" s="319"/>
      <c r="F12" s="163">
        <f t="shared" ref="F12:Z12" si="0">SUM(F6:F11)</f>
        <v>0</v>
      </c>
      <c r="G12" s="163">
        <f t="shared" si="0"/>
        <v>6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2</v>
      </c>
      <c r="U12" s="163">
        <f t="shared" si="0"/>
        <v>0</v>
      </c>
      <c r="V12" s="163">
        <f t="shared" si="0"/>
        <v>0</v>
      </c>
      <c r="W12" s="163">
        <f t="shared" si="0"/>
        <v>4</v>
      </c>
      <c r="X12" s="163">
        <f t="shared" si="0"/>
        <v>2</v>
      </c>
      <c r="Y12" s="163">
        <f t="shared" si="0"/>
        <v>4</v>
      </c>
      <c r="Z12" s="163">
        <f t="shared" si="0"/>
        <v>0</v>
      </c>
      <c r="AA12" s="283"/>
    </row>
  </sheetData>
  <mergeCells count="13">
    <mergeCell ref="A4:A5"/>
    <mergeCell ref="B4:B5"/>
    <mergeCell ref="C4:C5"/>
    <mergeCell ref="D4:D5"/>
    <mergeCell ref="F4:J4"/>
    <mergeCell ref="D12:E12"/>
    <mergeCell ref="T4:W4"/>
    <mergeCell ref="X4:Z4"/>
    <mergeCell ref="AA4:AA5"/>
    <mergeCell ref="B6:B11"/>
    <mergeCell ref="C6:C11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80" zoomScaleNormal="80" workbookViewId="0">
      <selection activeCell="F12" sqref="F12"/>
    </sheetView>
  </sheetViews>
  <sheetFormatPr defaultRowHeight="15" x14ac:dyDescent="0.25"/>
  <cols>
    <col min="3" max="3" width="11.28515625" customWidth="1"/>
    <col min="4" max="4" width="13.28515625" customWidth="1"/>
    <col min="9" max="9" width="12.5703125" customWidth="1"/>
    <col min="27" max="27" width="17.85546875" customWidth="1"/>
  </cols>
  <sheetData>
    <row r="2" spans="1:27" x14ac:dyDescent="0.25">
      <c r="A2" s="112" t="s">
        <v>352</v>
      </c>
      <c r="B2" s="112" t="s">
        <v>588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54" t="s">
        <v>541</v>
      </c>
      <c r="D6" s="147" t="s">
        <v>209</v>
      </c>
      <c r="E6" s="136">
        <v>1961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48" t="s">
        <v>536</v>
      </c>
    </row>
    <row r="7" spans="1:27" ht="15.75" x14ac:dyDescent="0.25">
      <c r="A7" s="117">
        <v>2</v>
      </c>
      <c r="B7" s="306"/>
      <c r="C7" s="355"/>
      <c r="D7" s="147" t="s">
        <v>210</v>
      </c>
      <c r="E7" s="136">
        <v>1961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49"/>
    </row>
    <row r="8" spans="1:27" ht="15.75" x14ac:dyDescent="0.25">
      <c r="A8" s="146">
        <v>3</v>
      </c>
      <c r="B8" s="306"/>
      <c r="C8" s="355"/>
      <c r="D8" s="147" t="s">
        <v>211</v>
      </c>
      <c r="E8" s="136">
        <v>1961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49"/>
    </row>
    <row r="9" spans="1:27" ht="15.75" x14ac:dyDescent="0.25">
      <c r="A9" s="117">
        <v>4</v>
      </c>
      <c r="B9" s="306"/>
      <c r="C9" s="355"/>
      <c r="D9" s="147" t="s">
        <v>212</v>
      </c>
      <c r="E9" s="136">
        <v>1961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49"/>
    </row>
    <row r="10" spans="1:27" ht="15.75" x14ac:dyDescent="0.25">
      <c r="A10" s="146">
        <v>5</v>
      </c>
      <c r="B10" s="306"/>
      <c r="C10" s="355"/>
      <c r="D10" s="147" t="s">
        <v>213</v>
      </c>
      <c r="E10" s="136">
        <v>1961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349"/>
    </row>
    <row r="11" spans="1:27" ht="15.75" x14ac:dyDescent="0.25">
      <c r="A11" s="117">
        <v>6</v>
      </c>
      <c r="B11" s="306"/>
      <c r="C11" s="356"/>
      <c r="D11" s="147" t="s">
        <v>214</v>
      </c>
      <c r="E11" s="136">
        <v>1961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350"/>
    </row>
    <row r="12" spans="1:27" x14ac:dyDescent="0.25">
      <c r="D12" s="318" t="s">
        <v>89</v>
      </c>
      <c r="E12" s="319"/>
      <c r="F12" s="163">
        <f t="shared" ref="F12:Z12" si="0">SUM(F6:F11)</f>
        <v>0</v>
      </c>
      <c r="G12" s="163">
        <f t="shared" si="0"/>
        <v>0</v>
      </c>
      <c r="H12" s="163">
        <f t="shared" si="0"/>
        <v>6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0</v>
      </c>
      <c r="U12" s="163">
        <f t="shared" si="0"/>
        <v>0</v>
      </c>
      <c r="V12" s="163">
        <f t="shared" si="0"/>
        <v>0</v>
      </c>
      <c r="W12" s="163">
        <f t="shared" si="0"/>
        <v>6</v>
      </c>
      <c r="X12" s="163">
        <f t="shared" si="0"/>
        <v>0</v>
      </c>
      <c r="Y12" s="163">
        <f t="shared" si="0"/>
        <v>6</v>
      </c>
      <c r="Z12" s="163">
        <f t="shared" si="0"/>
        <v>0</v>
      </c>
    </row>
  </sheetData>
  <mergeCells count="14">
    <mergeCell ref="A4:A5"/>
    <mergeCell ref="B4:B5"/>
    <mergeCell ref="C4:C5"/>
    <mergeCell ref="D4:D5"/>
    <mergeCell ref="F4:J4"/>
    <mergeCell ref="D12:E12"/>
    <mergeCell ref="T4:W4"/>
    <mergeCell ref="X4:Z4"/>
    <mergeCell ref="AA4:AA5"/>
    <mergeCell ref="B6:B11"/>
    <mergeCell ref="C6:C11"/>
    <mergeCell ref="K4:S4"/>
    <mergeCell ref="E4:E5"/>
    <mergeCell ref="AA6:AA11"/>
  </mergeCells>
  <pageMargins left="0.7" right="0.7" top="0.75" bottom="0.75" header="0.3" footer="0.3"/>
  <pageSetup paperSize="9" scale="5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F7" sqref="F7"/>
    </sheetView>
  </sheetViews>
  <sheetFormatPr defaultRowHeight="15" x14ac:dyDescent="0.25"/>
  <cols>
    <col min="1" max="1" width="12.140625" customWidth="1"/>
    <col min="4" max="4" width="10.5703125" customWidth="1"/>
  </cols>
  <sheetData>
    <row r="2" spans="1:27" x14ac:dyDescent="0.25">
      <c r="A2" s="112" t="s">
        <v>353</v>
      </c>
      <c r="B2" s="112" t="s">
        <v>589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34.5" customHeight="1" x14ac:dyDescent="0.25">
      <c r="A6" s="146">
        <v>1</v>
      </c>
      <c r="B6" s="146" t="s">
        <v>137</v>
      </c>
      <c r="C6" s="285" t="s">
        <v>215</v>
      </c>
      <c r="D6" s="149">
        <v>355</v>
      </c>
      <c r="E6" s="135">
        <v>1950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0" t="s">
        <v>536</v>
      </c>
    </row>
    <row r="7" spans="1:27" x14ac:dyDescent="0.25">
      <c r="D7" s="318" t="s">
        <v>89</v>
      </c>
      <c r="E7" s="319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1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0</v>
      </c>
      <c r="Y7" s="163">
        <f t="shared" si="0"/>
        <v>1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A21"/>
  <sheetViews>
    <sheetView zoomScaleNormal="100" workbookViewId="0">
      <selection activeCell="B2" sqref="B2"/>
    </sheetView>
  </sheetViews>
  <sheetFormatPr defaultRowHeight="15" x14ac:dyDescent="0.25"/>
  <cols>
    <col min="1" max="1" width="9.85546875" customWidth="1"/>
    <col min="3" max="3" width="11" customWidth="1"/>
    <col min="4" max="5" width="12.7109375" customWidth="1"/>
    <col min="6" max="10" width="10.28515625" customWidth="1"/>
    <col min="11" max="19" width="3.7109375" customWidth="1"/>
    <col min="20" max="26" width="6.7109375" customWidth="1"/>
    <col min="27" max="27" width="26" customWidth="1"/>
  </cols>
  <sheetData>
    <row r="1" spans="1:27" x14ac:dyDescent="0.25">
      <c r="J1" t="s">
        <v>507</v>
      </c>
    </row>
    <row r="2" spans="1:27" ht="15.75" x14ac:dyDescent="0.25">
      <c r="A2" s="114" t="s">
        <v>82</v>
      </c>
      <c r="B2" s="114" t="s">
        <v>508</v>
      </c>
      <c r="C2" s="113"/>
      <c r="D2" s="113"/>
      <c r="E2" s="113"/>
    </row>
    <row r="4" spans="1:27" ht="19.899999999999999" customHeight="1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16" t="s">
        <v>24</v>
      </c>
      <c r="S5" s="116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05" t="s">
        <v>512</v>
      </c>
      <c r="D6" s="147" t="s">
        <v>138</v>
      </c>
      <c r="E6" s="136">
        <v>1933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06"/>
      <c r="C7" s="313"/>
      <c r="D7" s="147" t="s">
        <v>139</v>
      </c>
      <c r="E7" s="136">
        <v>1933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17">
        <v>3</v>
      </c>
      <c r="B8" s="306"/>
      <c r="C8" s="313"/>
      <c r="D8" s="147" t="s">
        <v>140</v>
      </c>
      <c r="E8" s="136">
        <v>1933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06"/>
      <c r="C9" s="313"/>
      <c r="D9" s="147" t="s">
        <v>141</v>
      </c>
      <c r="E9" s="136">
        <v>1933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17">
        <v>5</v>
      </c>
      <c r="B10" s="306"/>
      <c r="C10" s="313"/>
      <c r="D10" s="147" t="s">
        <v>142</v>
      </c>
      <c r="E10" s="136">
        <v>1933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06"/>
      <c r="C11" s="313"/>
      <c r="D11" s="147" t="s">
        <v>143</v>
      </c>
      <c r="E11" s="136">
        <v>1933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s="197" customFormat="1" ht="15.75" x14ac:dyDescent="0.25">
      <c r="A12" s="196">
        <v>7</v>
      </c>
      <c r="B12" s="306"/>
      <c r="C12" s="313"/>
      <c r="D12" s="136" t="s">
        <v>477</v>
      </c>
      <c r="E12" s="136">
        <v>1940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83"/>
    </row>
    <row r="13" spans="1:27" s="197" customFormat="1" ht="15.75" x14ac:dyDescent="0.25">
      <c r="A13" s="198">
        <v>8</v>
      </c>
      <c r="B13" s="306"/>
      <c r="C13" s="313"/>
      <c r="D13" s="136" t="s">
        <v>478</v>
      </c>
      <c r="E13" s="136">
        <v>1940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83"/>
    </row>
    <row r="14" spans="1:27" s="201" customFormat="1" ht="15.75" x14ac:dyDescent="0.25">
      <c r="A14" s="198">
        <v>9</v>
      </c>
      <c r="B14" s="306"/>
      <c r="C14" s="313"/>
      <c r="D14" s="199" t="s">
        <v>480</v>
      </c>
      <c r="E14" s="199">
        <v>1940</v>
      </c>
      <c r="F14" s="200"/>
      <c r="G14" s="200"/>
      <c r="H14" s="162">
        <v>1</v>
      </c>
      <c r="I14" s="200"/>
      <c r="J14" s="200"/>
      <c r="K14" s="200"/>
      <c r="L14" s="200"/>
      <c r="M14" s="200"/>
      <c r="N14" s="200"/>
      <c r="O14" s="200"/>
      <c r="P14" s="200">
        <v>1</v>
      </c>
      <c r="Q14" s="200"/>
      <c r="R14" s="200"/>
      <c r="S14" s="200"/>
      <c r="T14" s="162">
        <v>1</v>
      </c>
      <c r="U14" s="200"/>
      <c r="V14" s="200"/>
      <c r="W14" s="200"/>
      <c r="X14" s="162">
        <v>1</v>
      </c>
      <c r="Y14" s="200"/>
      <c r="Z14" s="200"/>
      <c r="AA14" s="183"/>
    </row>
    <row r="15" spans="1:27" s="201" customFormat="1" ht="15.75" x14ac:dyDescent="0.25">
      <c r="A15" s="198">
        <v>10</v>
      </c>
      <c r="B15" s="306"/>
      <c r="C15" s="313"/>
      <c r="D15" s="199" t="s">
        <v>479</v>
      </c>
      <c r="E15" s="199">
        <v>1940</v>
      </c>
      <c r="F15" s="200"/>
      <c r="G15" s="200"/>
      <c r="H15" s="162">
        <v>1</v>
      </c>
      <c r="I15" s="200"/>
      <c r="J15" s="200"/>
      <c r="K15" s="200"/>
      <c r="L15" s="200"/>
      <c r="M15" s="200"/>
      <c r="N15" s="200"/>
      <c r="O15" s="200"/>
      <c r="P15" s="200">
        <v>1</v>
      </c>
      <c r="Q15" s="200"/>
      <c r="R15" s="200"/>
      <c r="S15" s="200"/>
      <c r="T15" s="162">
        <v>1</v>
      </c>
      <c r="U15" s="200"/>
      <c r="V15" s="200"/>
      <c r="W15" s="200"/>
      <c r="X15" s="162">
        <v>1</v>
      </c>
      <c r="Y15" s="200"/>
      <c r="Z15" s="200"/>
      <c r="AA15" s="183"/>
    </row>
    <row r="16" spans="1:27" ht="15.75" x14ac:dyDescent="0.25">
      <c r="A16" s="117">
        <v>11</v>
      </c>
      <c r="B16" s="306"/>
      <c r="C16" s="313"/>
      <c r="D16" s="147" t="s">
        <v>144</v>
      </c>
      <c r="E16" s="136">
        <v>1940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06"/>
      <c r="C17" s="313"/>
      <c r="D17" s="147" t="s">
        <v>145</v>
      </c>
      <c r="E17" s="136">
        <v>1940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>
        <v>1</v>
      </c>
      <c r="U17" s="162"/>
      <c r="V17" s="162"/>
      <c r="W17" s="162"/>
      <c r="X17" s="162">
        <v>1</v>
      </c>
      <c r="Y17" s="162"/>
      <c r="Z17" s="162"/>
      <c r="AA17" s="140"/>
    </row>
    <row r="18" spans="1:27" ht="15.75" x14ac:dyDescent="0.25">
      <c r="A18" s="117">
        <v>13</v>
      </c>
      <c r="B18" s="306"/>
      <c r="C18" s="313"/>
      <c r="D18" s="147" t="s">
        <v>146</v>
      </c>
      <c r="E18" s="136">
        <v>1940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>
        <v>1</v>
      </c>
      <c r="U18" s="162"/>
      <c r="V18" s="162"/>
      <c r="W18" s="162"/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06"/>
      <c r="C19" s="313"/>
      <c r="D19" s="147" t="s">
        <v>147</v>
      </c>
      <c r="E19" s="136">
        <v>1940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>
        <v>1</v>
      </c>
      <c r="U19" s="162"/>
      <c r="V19" s="162"/>
      <c r="W19" s="162"/>
      <c r="X19" s="162">
        <v>1</v>
      </c>
      <c r="Y19" s="162"/>
      <c r="Z19" s="162"/>
      <c r="AA19" s="140"/>
    </row>
    <row r="20" spans="1:27" ht="15.75" x14ac:dyDescent="0.25">
      <c r="A20" s="117">
        <v>15</v>
      </c>
      <c r="B20" s="306"/>
      <c r="C20" s="314"/>
      <c r="D20" s="147">
        <v>1232</v>
      </c>
      <c r="E20" s="136">
        <v>1940</v>
      </c>
      <c r="F20" s="162">
        <v>1</v>
      </c>
      <c r="G20" s="162"/>
      <c r="H20" s="162"/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162">
        <v>1</v>
      </c>
      <c r="Y20" s="162"/>
      <c r="Z20" s="162"/>
      <c r="AA20" s="140"/>
    </row>
    <row r="21" spans="1:27" x14ac:dyDescent="0.25">
      <c r="D21" s="318" t="s">
        <v>89</v>
      </c>
      <c r="E21" s="319"/>
      <c r="F21" s="161">
        <f t="shared" ref="F21:Z21" si="0">SUM(F6:F20)</f>
        <v>1</v>
      </c>
      <c r="G21" s="161">
        <f t="shared" si="0"/>
        <v>0</v>
      </c>
      <c r="H21" s="161">
        <f t="shared" si="0"/>
        <v>14</v>
      </c>
      <c r="I21" s="161">
        <f t="shared" si="0"/>
        <v>0</v>
      </c>
      <c r="J21" s="161">
        <f t="shared" si="0"/>
        <v>0</v>
      </c>
      <c r="K21" s="161">
        <f t="shared" si="0"/>
        <v>0</v>
      </c>
      <c r="L21" s="161">
        <f t="shared" si="0"/>
        <v>0</v>
      </c>
      <c r="M21" s="161">
        <f t="shared" si="0"/>
        <v>0</v>
      </c>
      <c r="N21" s="161">
        <f t="shared" si="0"/>
        <v>0</v>
      </c>
      <c r="O21" s="161">
        <f t="shared" si="0"/>
        <v>0</v>
      </c>
      <c r="P21" s="161">
        <f t="shared" si="0"/>
        <v>15</v>
      </c>
      <c r="Q21" s="161">
        <f t="shared" si="0"/>
        <v>0</v>
      </c>
      <c r="R21" s="161">
        <f t="shared" si="0"/>
        <v>0</v>
      </c>
      <c r="S21" s="161">
        <f t="shared" si="0"/>
        <v>0</v>
      </c>
      <c r="T21" s="161">
        <f t="shared" si="0"/>
        <v>15</v>
      </c>
      <c r="U21" s="161">
        <f t="shared" si="0"/>
        <v>0</v>
      </c>
      <c r="V21" s="161">
        <f t="shared" si="0"/>
        <v>0</v>
      </c>
      <c r="W21" s="161">
        <f t="shared" si="0"/>
        <v>0</v>
      </c>
      <c r="X21" s="161">
        <f t="shared" si="0"/>
        <v>15</v>
      </c>
      <c r="Y21" s="161">
        <f t="shared" si="0"/>
        <v>0</v>
      </c>
      <c r="Z21" s="161">
        <f t="shared" si="0"/>
        <v>0</v>
      </c>
    </row>
  </sheetData>
  <mergeCells count="13">
    <mergeCell ref="F4:J4"/>
    <mergeCell ref="AA4:AA5"/>
    <mergeCell ref="X4:Z4"/>
    <mergeCell ref="T4:W4"/>
    <mergeCell ref="K4:S4"/>
    <mergeCell ref="D21:E21"/>
    <mergeCell ref="B6:B20"/>
    <mergeCell ref="C6:C20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H19" sqref="H19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590</v>
      </c>
      <c r="B2" s="112" t="s">
        <v>542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4" t="s">
        <v>24</v>
      </c>
      <c r="S5" s="204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57" customHeight="1" x14ac:dyDescent="0.25">
      <c r="A6" s="146">
        <v>1</v>
      </c>
      <c r="B6" s="239" t="s">
        <v>137</v>
      </c>
      <c r="C6" s="285" t="s">
        <v>544</v>
      </c>
      <c r="D6" s="147">
        <v>410</v>
      </c>
      <c r="E6" s="136">
        <v>1954</v>
      </c>
      <c r="F6" s="162">
        <v>1</v>
      </c>
      <c r="G6" s="162"/>
      <c r="H6" s="162"/>
      <c r="I6" s="162"/>
      <c r="J6" s="162"/>
      <c r="K6" s="162"/>
      <c r="L6" s="162">
        <v>1</v>
      </c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203"/>
    </row>
    <row r="7" spans="1:27" x14ac:dyDescent="0.25">
      <c r="D7" s="318" t="s">
        <v>89</v>
      </c>
      <c r="E7" s="319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1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A4:A5"/>
    <mergeCell ref="B4:B5"/>
    <mergeCell ref="C4:C5"/>
    <mergeCell ref="D7:E7"/>
    <mergeCell ref="K4:S4"/>
    <mergeCell ref="T4:W4"/>
    <mergeCell ref="X4:Z4"/>
    <mergeCell ref="AA4:AA5"/>
    <mergeCell ref="D4:D5"/>
    <mergeCell ref="E4:E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topLeftCell="G1" workbookViewId="0">
      <selection activeCell="F7" sqref="F7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591</v>
      </c>
      <c r="B2" s="112" t="s">
        <v>486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5" t="s">
        <v>24</v>
      </c>
      <c r="S5" s="205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32.25" customHeight="1" x14ac:dyDescent="0.25">
      <c r="A6" s="146">
        <v>1</v>
      </c>
      <c r="B6" s="294" t="s">
        <v>137</v>
      </c>
      <c r="C6" s="295" t="s">
        <v>546</v>
      </c>
      <c r="D6" s="147"/>
      <c r="E6" s="136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244" t="s">
        <v>592</v>
      </c>
    </row>
    <row r="7" spans="1:27" x14ac:dyDescent="0.25">
      <c r="D7" s="318" t="s">
        <v>89</v>
      </c>
      <c r="E7" s="319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f t="shared" si="0"/>
        <v>0</v>
      </c>
    </row>
  </sheetData>
  <mergeCells count="11">
    <mergeCell ref="T4:W4"/>
    <mergeCell ref="X4:Z4"/>
    <mergeCell ref="AA4:AA5"/>
    <mergeCell ref="D4:D5"/>
    <mergeCell ref="E4:E5"/>
    <mergeCell ref="F4:J4"/>
    <mergeCell ref="A4:A5"/>
    <mergeCell ref="B4:B5"/>
    <mergeCell ref="C4:C5"/>
    <mergeCell ref="D7:E7"/>
    <mergeCell ref="K4:S4"/>
  </mergeCells>
  <pageMargins left="0.7" right="0.7" top="0.75" bottom="0.75" header="0.3" footer="0.3"/>
  <pageSetup paperSize="9" scale="5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AA16"/>
  <sheetViews>
    <sheetView workbookViewId="0">
      <selection activeCell="H20" sqref="H20"/>
    </sheetView>
  </sheetViews>
  <sheetFormatPr defaultRowHeight="15" x14ac:dyDescent="0.25"/>
  <cols>
    <col min="4" max="4" width="10.85546875" customWidth="1"/>
  </cols>
  <sheetData>
    <row r="2" spans="1:27" x14ac:dyDescent="0.25">
      <c r="A2" s="112" t="s">
        <v>593</v>
      </c>
      <c r="B2" s="112" t="s">
        <v>594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40" t="s">
        <v>547</v>
      </c>
      <c r="D6" s="136" t="s">
        <v>216</v>
      </c>
      <c r="E6" s="136">
        <v>1961</v>
      </c>
      <c r="F6" s="162"/>
      <c r="G6" s="329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329">
        <v>1</v>
      </c>
      <c r="U6" s="329"/>
      <c r="V6" s="329"/>
      <c r="W6" s="329"/>
      <c r="X6" s="329">
        <v>1</v>
      </c>
      <c r="Y6" s="162"/>
      <c r="Z6" s="162"/>
      <c r="AA6" s="140"/>
    </row>
    <row r="7" spans="1:27" ht="15.75" x14ac:dyDescent="0.25">
      <c r="A7" s="117">
        <v>2</v>
      </c>
      <c r="B7" s="306"/>
      <c r="C7" s="341"/>
      <c r="D7" s="136" t="s">
        <v>217</v>
      </c>
      <c r="E7" s="136">
        <v>1961</v>
      </c>
      <c r="F7" s="162"/>
      <c r="G7" s="330"/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330"/>
      <c r="U7" s="330"/>
      <c r="V7" s="330"/>
      <c r="W7" s="330"/>
      <c r="X7" s="330"/>
      <c r="Y7" s="162"/>
      <c r="Z7" s="162"/>
      <c r="AA7" s="140"/>
    </row>
    <row r="8" spans="1:27" ht="15.75" x14ac:dyDescent="0.25">
      <c r="A8" s="146">
        <v>3</v>
      </c>
      <c r="B8" s="306"/>
      <c r="C8" s="341"/>
      <c r="D8" s="136" t="s">
        <v>218</v>
      </c>
      <c r="E8" s="136">
        <v>1961</v>
      </c>
      <c r="F8" s="162"/>
      <c r="G8" s="329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329">
        <v>1</v>
      </c>
      <c r="U8" s="329"/>
      <c r="V8" s="329"/>
      <c r="W8" s="329"/>
      <c r="X8" s="329">
        <v>1</v>
      </c>
      <c r="Y8" s="162"/>
      <c r="Z8" s="162"/>
      <c r="AA8" s="140"/>
    </row>
    <row r="9" spans="1:27" ht="15.75" x14ac:dyDescent="0.25">
      <c r="A9" s="117">
        <v>4</v>
      </c>
      <c r="B9" s="306"/>
      <c r="C9" s="341"/>
      <c r="D9" s="136" t="s">
        <v>219</v>
      </c>
      <c r="E9" s="136">
        <v>1961</v>
      </c>
      <c r="F9" s="162"/>
      <c r="G9" s="330"/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330"/>
      <c r="U9" s="330"/>
      <c r="V9" s="330"/>
      <c r="W9" s="330"/>
      <c r="X9" s="330"/>
      <c r="Y9" s="162"/>
      <c r="Z9" s="162"/>
      <c r="AA9" s="140"/>
    </row>
    <row r="10" spans="1:27" ht="15.75" x14ac:dyDescent="0.25">
      <c r="A10" s="146">
        <v>5</v>
      </c>
      <c r="B10" s="306"/>
      <c r="C10" s="341"/>
      <c r="D10" s="136" t="s">
        <v>220</v>
      </c>
      <c r="E10" s="136">
        <v>1961</v>
      </c>
      <c r="F10" s="162"/>
      <c r="G10" s="329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329">
        <v>1</v>
      </c>
      <c r="U10" s="329"/>
      <c r="V10" s="329"/>
      <c r="W10" s="329"/>
      <c r="X10" s="329">
        <v>1</v>
      </c>
      <c r="Y10" s="162"/>
      <c r="Z10" s="162"/>
      <c r="AA10" s="140"/>
    </row>
    <row r="11" spans="1:27" ht="15.75" x14ac:dyDescent="0.25">
      <c r="A11" s="117">
        <v>6</v>
      </c>
      <c r="B11" s="306"/>
      <c r="C11" s="341"/>
      <c r="D11" s="136" t="s">
        <v>221</v>
      </c>
      <c r="E11" s="136">
        <v>1961</v>
      </c>
      <c r="F11" s="162"/>
      <c r="G11" s="330"/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330"/>
      <c r="U11" s="330"/>
      <c r="V11" s="330"/>
      <c r="W11" s="330"/>
      <c r="X11" s="330"/>
      <c r="Y11" s="162"/>
      <c r="Z11" s="162"/>
      <c r="AA11" s="140"/>
    </row>
    <row r="12" spans="1:27" ht="15.75" x14ac:dyDescent="0.25">
      <c r="A12" s="146">
        <v>7</v>
      </c>
      <c r="B12" s="306"/>
      <c r="C12" s="341"/>
      <c r="D12" s="136" t="s">
        <v>222</v>
      </c>
      <c r="E12" s="136">
        <v>1961</v>
      </c>
      <c r="F12" s="162"/>
      <c r="G12" s="329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329"/>
      <c r="U12" s="329"/>
      <c r="V12" s="329"/>
      <c r="W12" s="329">
        <v>1</v>
      </c>
      <c r="X12" s="329">
        <v>1</v>
      </c>
      <c r="Y12" s="162"/>
      <c r="Z12" s="162"/>
      <c r="AA12" s="140"/>
    </row>
    <row r="13" spans="1:27" ht="15.75" x14ac:dyDescent="0.25">
      <c r="A13" s="117">
        <v>8</v>
      </c>
      <c r="B13" s="306"/>
      <c r="C13" s="341"/>
      <c r="D13" s="136" t="s">
        <v>223</v>
      </c>
      <c r="E13" s="136">
        <v>1961</v>
      </c>
      <c r="F13" s="162"/>
      <c r="G13" s="330"/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330"/>
      <c r="U13" s="330"/>
      <c r="V13" s="330"/>
      <c r="W13" s="330"/>
      <c r="X13" s="330"/>
      <c r="Y13" s="162"/>
      <c r="Z13" s="162"/>
      <c r="AA13" s="140"/>
    </row>
    <row r="14" spans="1:27" ht="15.75" x14ac:dyDescent="0.25">
      <c r="A14" s="146">
        <v>9</v>
      </c>
      <c r="B14" s="306"/>
      <c r="C14" s="341"/>
      <c r="D14" s="136" t="s">
        <v>224</v>
      </c>
      <c r="E14" s="136">
        <v>1961</v>
      </c>
      <c r="F14" s="162"/>
      <c r="G14" s="329">
        <v>1</v>
      </c>
      <c r="H14" s="162"/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329">
        <v>1</v>
      </c>
      <c r="U14" s="329"/>
      <c r="V14" s="329"/>
      <c r="W14" s="329"/>
      <c r="X14" s="329">
        <v>1</v>
      </c>
      <c r="Y14" s="162"/>
      <c r="Z14" s="162"/>
      <c r="AA14" s="140"/>
    </row>
    <row r="15" spans="1:27" ht="15.75" x14ac:dyDescent="0.25">
      <c r="A15" s="117">
        <v>10</v>
      </c>
      <c r="B15" s="306"/>
      <c r="C15" s="342"/>
      <c r="D15" s="136" t="s">
        <v>225</v>
      </c>
      <c r="E15" s="136">
        <v>1961</v>
      </c>
      <c r="F15" s="162"/>
      <c r="G15" s="330"/>
      <c r="H15" s="162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330"/>
      <c r="U15" s="330"/>
      <c r="V15" s="330"/>
      <c r="W15" s="330"/>
      <c r="X15" s="330"/>
      <c r="Y15" s="162"/>
      <c r="Z15" s="162"/>
      <c r="AA15" s="140"/>
    </row>
    <row r="16" spans="1:27" x14ac:dyDescent="0.25">
      <c r="D16" s="120" t="s">
        <v>89</v>
      </c>
      <c r="E16" s="120"/>
      <c r="F16" s="163">
        <f t="shared" ref="F16:Z16" si="0">SUM(F6:F15)</f>
        <v>0</v>
      </c>
      <c r="G16" s="163">
        <f t="shared" si="0"/>
        <v>5</v>
      </c>
      <c r="H16" s="163">
        <f t="shared" si="0"/>
        <v>0</v>
      </c>
      <c r="I16" s="163">
        <f t="shared" si="0"/>
        <v>0</v>
      </c>
      <c r="J16" s="163">
        <f t="shared" si="0"/>
        <v>0</v>
      </c>
      <c r="K16" s="163">
        <f t="shared" si="0"/>
        <v>0</v>
      </c>
      <c r="L16" s="163">
        <f t="shared" si="0"/>
        <v>0</v>
      </c>
      <c r="M16" s="163">
        <f t="shared" si="0"/>
        <v>0</v>
      </c>
      <c r="N16" s="163">
        <f t="shared" si="0"/>
        <v>0</v>
      </c>
      <c r="O16" s="163">
        <f t="shared" si="0"/>
        <v>0</v>
      </c>
      <c r="P16" s="163">
        <f t="shared" si="0"/>
        <v>10</v>
      </c>
      <c r="Q16" s="163">
        <f t="shared" si="0"/>
        <v>0</v>
      </c>
      <c r="R16" s="163">
        <f t="shared" si="0"/>
        <v>0</v>
      </c>
      <c r="S16" s="163">
        <f t="shared" si="0"/>
        <v>0</v>
      </c>
      <c r="T16" s="163">
        <f t="shared" si="0"/>
        <v>4</v>
      </c>
      <c r="U16" s="163">
        <f t="shared" si="0"/>
        <v>0</v>
      </c>
      <c r="V16" s="163">
        <f t="shared" si="0"/>
        <v>0</v>
      </c>
      <c r="W16" s="163">
        <f t="shared" si="0"/>
        <v>1</v>
      </c>
      <c r="X16" s="163">
        <f t="shared" si="0"/>
        <v>5</v>
      </c>
      <c r="Y16" s="163">
        <f t="shared" si="0"/>
        <v>0</v>
      </c>
      <c r="Z16" s="163">
        <f t="shared" si="0"/>
        <v>0</v>
      </c>
    </row>
  </sheetData>
  <mergeCells count="42">
    <mergeCell ref="A4:A5"/>
    <mergeCell ref="B4:B5"/>
    <mergeCell ref="C4:C5"/>
    <mergeCell ref="D4:D5"/>
    <mergeCell ref="F4:J4"/>
    <mergeCell ref="T4:W4"/>
    <mergeCell ref="X4:Z4"/>
    <mergeCell ref="AA4:AA5"/>
    <mergeCell ref="B6:B15"/>
    <mergeCell ref="C6:C15"/>
    <mergeCell ref="K4:S4"/>
    <mergeCell ref="E4:E5"/>
    <mergeCell ref="X6:X7"/>
    <mergeCell ref="X8:X9"/>
    <mergeCell ref="X10:X11"/>
    <mergeCell ref="X12:X13"/>
    <mergeCell ref="X14:X15"/>
    <mergeCell ref="W6:W7"/>
    <mergeCell ref="W8:W9"/>
    <mergeCell ref="W10:W11"/>
    <mergeCell ref="W12:W13"/>
    <mergeCell ref="W14:W15"/>
    <mergeCell ref="T6:T7"/>
    <mergeCell ref="T8:T9"/>
    <mergeCell ref="T10:T11"/>
    <mergeCell ref="T12:T13"/>
    <mergeCell ref="T14:T15"/>
    <mergeCell ref="U6:U7"/>
    <mergeCell ref="U8:U9"/>
    <mergeCell ref="U10:U11"/>
    <mergeCell ref="U12:U13"/>
    <mergeCell ref="U14:U15"/>
    <mergeCell ref="V6:V7"/>
    <mergeCell ref="V8:V9"/>
    <mergeCell ref="V10:V11"/>
    <mergeCell ref="V12:V13"/>
    <mergeCell ref="V14:V15"/>
    <mergeCell ref="G6:G7"/>
    <mergeCell ref="G8:G9"/>
    <mergeCell ref="G10:G11"/>
    <mergeCell ref="G12:G13"/>
    <mergeCell ref="G14:G15"/>
  </mergeCells>
  <pageMargins left="0.7" right="0.7" top="0.75" bottom="0.75" header="0.3" footer="0.3"/>
  <pageSetup paperSize="9" scale="5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5"/>
  <sheetViews>
    <sheetView workbookViewId="0">
      <selection activeCell="F15" sqref="F15"/>
    </sheetView>
  </sheetViews>
  <sheetFormatPr defaultRowHeight="15" x14ac:dyDescent="0.25"/>
  <cols>
    <col min="4" max="4" width="11.42578125" customWidth="1"/>
    <col min="9" max="9" width="9.140625" customWidth="1"/>
  </cols>
  <sheetData>
    <row r="2" spans="1:27" x14ac:dyDescent="0.25">
      <c r="A2" s="112" t="s">
        <v>595</v>
      </c>
      <c r="B2" s="112" t="s">
        <v>596</v>
      </c>
    </row>
    <row r="4" spans="1:27" ht="15" customHeight="1" x14ac:dyDescent="0.25">
      <c r="A4" s="305" t="s">
        <v>91</v>
      </c>
      <c r="B4" s="305" t="s">
        <v>54</v>
      </c>
      <c r="C4" s="305" t="s">
        <v>90</v>
      </c>
      <c r="D4" s="305" t="s">
        <v>125</v>
      </c>
      <c r="E4" s="305" t="s">
        <v>374</v>
      </c>
      <c r="F4" s="343" t="s">
        <v>87</v>
      </c>
      <c r="G4" s="344"/>
      <c r="H4" s="344"/>
      <c r="I4" s="344"/>
      <c r="J4" s="308"/>
      <c r="K4" s="345" t="s">
        <v>13</v>
      </c>
      <c r="L4" s="346"/>
      <c r="M4" s="346"/>
      <c r="N4" s="346"/>
      <c r="O4" s="346"/>
      <c r="P4" s="346"/>
      <c r="Q4" s="346"/>
      <c r="R4" s="346"/>
      <c r="S4" s="347"/>
      <c r="T4" s="343" t="s">
        <v>86</v>
      </c>
      <c r="U4" s="344"/>
      <c r="V4" s="344"/>
      <c r="W4" s="308"/>
      <c r="X4" s="357" t="s">
        <v>85</v>
      </c>
      <c r="Y4" s="358"/>
      <c r="Z4" s="359"/>
      <c r="AA4" s="307" t="s">
        <v>6</v>
      </c>
    </row>
    <row r="5" spans="1:27" ht="30" x14ac:dyDescent="0.25">
      <c r="A5" s="314"/>
      <c r="B5" s="314"/>
      <c r="C5" s="314"/>
      <c r="D5" s="31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7"/>
    </row>
    <row r="6" spans="1:27" ht="15.75" customHeight="1" x14ac:dyDescent="0.25">
      <c r="A6" s="146">
        <v>1</v>
      </c>
      <c r="B6" s="307" t="s">
        <v>137</v>
      </c>
      <c r="C6" s="340" t="s">
        <v>226</v>
      </c>
      <c r="D6" s="136" t="s">
        <v>227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208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6"/>
      <c r="C7" s="341"/>
      <c r="D7" s="136" t="s">
        <v>228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207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6"/>
      <c r="C8" s="341"/>
      <c r="D8" s="137" t="s">
        <v>229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6"/>
      <c r="C9" s="341"/>
      <c r="D9" s="136" t="s">
        <v>230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16"/>
      <c r="C10" s="341"/>
      <c r="D10" s="147" t="s">
        <v>231</v>
      </c>
      <c r="E10" s="136">
        <v>1961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6"/>
      <c r="C11" s="341"/>
      <c r="D11" s="147" t="s">
        <v>232</v>
      </c>
      <c r="E11" s="136">
        <v>1961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6"/>
      <c r="C12" s="341"/>
      <c r="D12" s="147" t="s">
        <v>233</v>
      </c>
      <c r="E12" s="136">
        <v>1961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>
        <v>1</v>
      </c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6"/>
      <c r="C13" s="341"/>
      <c r="D13" s="147" t="s">
        <v>234</v>
      </c>
      <c r="E13" s="136">
        <v>1961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/>
      <c r="Q13" s="162"/>
      <c r="R13" s="162">
        <v>1</v>
      </c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17"/>
      <c r="C14" s="342"/>
      <c r="D14" s="147">
        <v>837</v>
      </c>
      <c r="E14" s="136">
        <v>1961</v>
      </c>
      <c r="F14" s="162">
        <v>1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>
        <v>1</v>
      </c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x14ac:dyDescent="0.25">
      <c r="D15" s="318" t="s">
        <v>89</v>
      </c>
      <c r="E15" s="319"/>
      <c r="F15" s="163">
        <f t="shared" ref="F15:Z15" si="0">SUM(F6:F14)</f>
        <v>1</v>
      </c>
      <c r="G15" s="163">
        <f t="shared" si="0"/>
        <v>4</v>
      </c>
      <c r="H15" s="163">
        <f t="shared" si="0"/>
        <v>4</v>
      </c>
      <c r="I15" s="163">
        <f t="shared" si="0"/>
        <v>0</v>
      </c>
      <c r="J15" s="163">
        <f t="shared" si="0"/>
        <v>0</v>
      </c>
      <c r="K15" s="163">
        <f t="shared" si="0"/>
        <v>0</v>
      </c>
      <c r="L15" s="163">
        <f t="shared" si="0"/>
        <v>0</v>
      </c>
      <c r="M15" s="163">
        <f t="shared" si="0"/>
        <v>0</v>
      </c>
      <c r="N15" s="163">
        <f t="shared" si="0"/>
        <v>0</v>
      </c>
      <c r="O15" s="163">
        <f t="shared" si="0"/>
        <v>0</v>
      </c>
      <c r="P15" s="163">
        <f t="shared" si="0"/>
        <v>4</v>
      </c>
      <c r="Q15" s="163">
        <f t="shared" si="0"/>
        <v>0</v>
      </c>
      <c r="R15" s="163">
        <f t="shared" si="0"/>
        <v>5</v>
      </c>
      <c r="S15" s="163">
        <f t="shared" si="0"/>
        <v>0</v>
      </c>
      <c r="T15" s="163">
        <f t="shared" si="0"/>
        <v>2</v>
      </c>
      <c r="U15" s="163">
        <f t="shared" si="0"/>
        <v>0</v>
      </c>
      <c r="V15" s="163">
        <f t="shared" si="0"/>
        <v>0</v>
      </c>
      <c r="W15" s="163">
        <f t="shared" si="0"/>
        <v>7</v>
      </c>
      <c r="X15" s="163">
        <f t="shared" si="0"/>
        <v>9</v>
      </c>
      <c r="Y15" s="163">
        <f t="shared" si="0"/>
        <v>0</v>
      </c>
      <c r="Z15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15:E15"/>
    <mergeCell ref="T4:W4"/>
    <mergeCell ref="X4:Z4"/>
    <mergeCell ref="AA4:AA5"/>
    <mergeCell ref="B6:B14"/>
    <mergeCell ref="C6:C1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0"/>
  <sheetViews>
    <sheetView workbookViewId="0">
      <selection activeCell="D12" sqref="D12:D13"/>
    </sheetView>
  </sheetViews>
  <sheetFormatPr defaultRowHeight="15" x14ac:dyDescent="0.25"/>
  <cols>
    <col min="4" max="4" width="12.28515625" customWidth="1"/>
  </cols>
  <sheetData>
    <row r="2" spans="1:27" x14ac:dyDescent="0.25">
      <c r="A2" s="112" t="s">
        <v>354</v>
      </c>
      <c r="B2" s="112" t="s">
        <v>597</v>
      </c>
    </row>
    <row r="4" spans="1:27" x14ac:dyDescent="0.25">
      <c r="A4" s="305" t="s">
        <v>91</v>
      </c>
      <c r="B4" s="305" t="s">
        <v>54</v>
      </c>
      <c r="C4" s="305" t="s">
        <v>90</v>
      </c>
      <c r="D4" s="305" t="s">
        <v>125</v>
      </c>
      <c r="E4" s="305" t="s">
        <v>374</v>
      </c>
      <c r="F4" s="343" t="s">
        <v>87</v>
      </c>
      <c r="G4" s="344"/>
      <c r="H4" s="344"/>
      <c r="I4" s="344"/>
      <c r="J4" s="308"/>
      <c r="K4" s="345" t="s">
        <v>13</v>
      </c>
      <c r="L4" s="346"/>
      <c r="M4" s="346"/>
      <c r="N4" s="346"/>
      <c r="O4" s="346"/>
      <c r="P4" s="346"/>
      <c r="Q4" s="346"/>
      <c r="R4" s="346"/>
      <c r="S4" s="347"/>
      <c r="T4" s="343" t="s">
        <v>86</v>
      </c>
      <c r="U4" s="344"/>
      <c r="V4" s="344"/>
      <c r="W4" s="308"/>
      <c r="X4" s="357" t="s">
        <v>85</v>
      </c>
      <c r="Y4" s="358"/>
      <c r="Z4" s="359"/>
      <c r="AA4" s="307" t="s">
        <v>6</v>
      </c>
    </row>
    <row r="5" spans="1:27" ht="30" x14ac:dyDescent="0.25">
      <c r="A5" s="314"/>
      <c r="B5" s="314"/>
      <c r="C5" s="314"/>
      <c r="D5" s="31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7"/>
    </row>
    <row r="6" spans="1:27" ht="15.75" customHeight="1" x14ac:dyDescent="0.25">
      <c r="A6" s="192">
        <v>1</v>
      </c>
      <c r="B6" s="360" t="s">
        <v>137</v>
      </c>
      <c r="C6" s="361" t="s">
        <v>548</v>
      </c>
      <c r="D6" s="136" t="s">
        <v>469</v>
      </c>
      <c r="E6" s="136">
        <v>1953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06" t="s">
        <v>536</v>
      </c>
    </row>
    <row r="7" spans="1:27" ht="15.75" x14ac:dyDescent="0.25">
      <c r="A7" s="193">
        <v>2</v>
      </c>
      <c r="B7" s="360"/>
      <c r="C7" s="361"/>
      <c r="D7" s="136" t="s">
        <v>470</v>
      </c>
      <c r="E7" s="136">
        <v>1953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06"/>
    </row>
    <row r="8" spans="1:27" ht="15.75" x14ac:dyDescent="0.25">
      <c r="A8" s="192">
        <v>3</v>
      </c>
      <c r="B8" s="360"/>
      <c r="C8" s="361"/>
      <c r="D8" s="137" t="s">
        <v>471</v>
      </c>
      <c r="E8" s="136">
        <v>1953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06"/>
    </row>
    <row r="9" spans="1:27" ht="15.75" x14ac:dyDescent="0.25">
      <c r="A9" s="146">
        <v>4</v>
      </c>
      <c r="B9" s="360"/>
      <c r="C9" s="361"/>
      <c r="D9" s="191" t="s">
        <v>472</v>
      </c>
      <c r="E9" s="136">
        <v>1953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06"/>
    </row>
    <row r="10" spans="1:27" x14ac:dyDescent="0.25">
      <c r="D10" s="318" t="s">
        <v>89</v>
      </c>
      <c r="E10" s="319"/>
      <c r="F10" s="163">
        <f t="shared" ref="F10:Q10" si="0">SUM(F6:F8)</f>
        <v>0</v>
      </c>
      <c r="G10" s="163">
        <f t="shared" si="0"/>
        <v>0</v>
      </c>
      <c r="H10" s="163">
        <f>SUM(H6:H9)</f>
        <v>4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>SUM(R6:R9)</f>
        <v>4</v>
      </c>
      <c r="S10" s="163">
        <f t="shared" ref="S10:Z10" si="1">SUM(S6:S8)</f>
        <v>0</v>
      </c>
      <c r="T10" s="296">
        <f t="shared" si="1"/>
        <v>0</v>
      </c>
      <c r="U10" s="296">
        <f t="shared" si="1"/>
        <v>0</v>
      </c>
      <c r="V10" s="296">
        <f t="shared" si="1"/>
        <v>0</v>
      </c>
      <c r="W10" s="296">
        <f>SUM(W6:W9)</f>
        <v>4</v>
      </c>
      <c r="X10" s="296">
        <f t="shared" si="1"/>
        <v>0</v>
      </c>
      <c r="Y10" s="296">
        <f>SUM(Y6:Y9)</f>
        <v>4</v>
      </c>
      <c r="Z10" s="296">
        <f t="shared" si="1"/>
        <v>0</v>
      </c>
    </row>
  </sheetData>
  <mergeCells count="14">
    <mergeCell ref="A4:A5"/>
    <mergeCell ref="B4:B5"/>
    <mergeCell ref="C4:C5"/>
    <mergeCell ref="D4:D5"/>
    <mergeCell ref="F4:J4"/>
    <mergeCell ref="AA6:AA9"/>
    <mergeCell ref="B6:B9"/>
    <mergeCell ref="C6:C9"/>
    <mergeCell ref="D10:E10"/>
    <mergeCell ref="T4:W4"/>
    <mergeCell ref="X4:Z4"/>
    <mergeCell ref="AA4:AA5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1"/>
  <sheetViews>
    <sheetView zoomScale="90" zoomScaleNormal="90" workbookViewId="0">
      <selection activeCell="E17" sqref="E17"/>
    </sheetView>
  </sheetViews>
  <sheetFormatPr defaultRowHeight="15" x14ac:dyDescent="0.25"/>
  <cols>
    <col min="4" max="4" width="11.85546875" customWidth="1"/>
    <col min="27" max="27" width="31.7109375" customWidth="1"/>
  </cols>
  <sheetData>
    <row r="2" spans="1:27" x14ac:dyDescent="0.25">
      <c r="A2" s="112" t="s">
        <v>355</v>
      </c>
      <c r="B2" s="112" t="s">
        <v>598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60" t="s">
        <v>137</v>
      </c>
      <c r="C6" s="361" t="s">
        <v>226</v>
      </c>
      <c r="D6" s="136" t="s">
        <v>473</v>
      </c>
      <c r="E6" s="136">
        <v>1961</v>
      </c>
      <c r="F6" s="162"/>
      <c r="G6" s="162"/>
      <c r="H6" s="208"/>
      <c r="I6" s="162"/>
      <c r="J6" s="329">
        <v>1</v>
      </c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329">
        <v>1</v>
      </c>
      <c r="U6" s="162"/>
      <c r="V6" s="162"/>
      <c r="W6" s="162"/>
      <c r="X6" s="329">
        <v>1</v>
      </c>
      <c r="Y6" s="162"/>
      <c r="Z6" s="162"/>
      <c r="AA6" s="351" t="s">
        <v>551</v>
      </c>
    </row>
    <row r="7" spans="1:27" ht="15.75" x14ac:dyDescent="0.25">
      <c r="A7" s="117">
        <v>2</v>
      </c>
      <c r="B7" s="360"/>
      <c r="C7" s="361"/>
      <c r="D7" s="147" t="s">
        <v>474</v>
      </c>
      <c r="E7" s="136">
        <v>1961</v>
      </c>
      <c r="F7" s="162"/>
      <c r="G7" s="162"/>
      <c r="H7" s="208"/>
      <c r="I7" s="162"/>
      <c r="J7" s="330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330"/>
      <c r="U7" s="162"/>
      <c r="V7" s="162"/>
      <c r="W7" s="162"/>
      <c r="X7" s="330"/>
      <c r="Y7" s="162"/>
      <c r="Z7" s="162"/>
      <c r="AA7" s="352"/>
    </row>
    <row r="8" spans="1:27" ht="15.75" x14ac:dyDescent="0.25">
      <c r="A8" s="117"/>
      <c r="B8" s="360"/>
      <c r="C8" s="361"/>
      <c r="D8" s="147" t="s">
        <v>549</v>
      </c>
      <c r="E8" s="136">
        <v>1961</v>
      </c>
      <c r="F8" s="162"/>
      <c r="G8" s="162"/>
      <c r="H8" s="208"/>
      <c r="I8" s="162"/>
      <c r="J8" s="329">
        <v>1</v>
      </c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329">
        <v>1</v>
      </c>
      <c r="U8" s="162"/>
      <c r="V8" s="162"/>
      <c r="W8" s="162"/>
      <c r="X8" s="329">
        <v>1</v>
      </c>
      <c r="Y8" s="162"/>
      <c r="Z8" s="162"/>
      <c r="AA8" s="352"/>
    </row>
    <row r="9" spans="1:27" ht="15.75" x14ac:dyDescent="0.25">
      <c r="A9" s="117"/>
      <c r="B9" s="360"/>
      <c r="C9" s="361"/>
      <c r="D9" s="147" t="s">
        <v>550</v>
      </c>
      <c r="E9" s="136">
        <v>1961</v>
      </c>
      <c r="F9" s="162"/>
      <c r="G9" s="162"/>
      <c r="H9" s="208"/>
      <c r="I9" s="162"/>
      <c r="J9" s="330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330"/>
      <c r="U9" s="162"/>
      <c r="V9" s="162"/>
      <c r="W9" s="162"/>
      <c r="X9" s="330"/>
      <c r="Y9" s="162"/>
      <c r="Z9" s="162"/>
      <c r="AA9" s="353"/>
    </row>
    <row r="10" spans="1:27" ht="15.75" x14ac:dyDescent="0.25">
      <c r="A10" s="146">
        <v>5</v>
      </c>
      <c r="B10" s="360"/>
      <c r="C10" s="361"/>
      <c r="D10" s="147">
        <v>387</v>
      </c>
      <c r="E10" s="136">
        <v>1961</v>
      </c>
      <c r="F10" s="162">
        <v>1</v>
      </c>
      <c r="G10" s="162"/>
      <c r="H10" s="162"/>
      <c r="I10" s="162"/>
      <c r="J10" s="162"/>
      <c r="K10" s="162"/>
      <c r="L10" s="162"/>
      <c r="M10" s="162"/>
      <c r="N10" s="162">
        <v>1</v>
      </c>
      <c r="O10" s="162"/>
      <c r="P10" s="162"/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x14ac:dyDescent="0.25">
      <c r="D11" s="318" t="s">
        <v>89</v>
      </c>
      <c r="E11" s="319"/>
      <c r="F11" s="163">
        <f t="shared" ref="F11:Z11" si="0">SUM(F6:F10)</f>
        <v>1</v>
      </c>
      <c r="G11" s="163">
        <f t="shared" si="0"/>
        <v>0</v>
      </c>
      <c r="H11" s="163">
        <f t="shared" si="0"/>
        <v>0</v>
      </c>
      <c r="I11" s="163">
        <f t="shared" si="0"/>
        <v>0</v>
      </c>
      <c r="J11" s="163">
        <f t="shared" si="0"/>
        <v>2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1</v>
      </c>
      <c r="O11" s="163">
        <f t="shared" si="0"/>
        <v>0</v>
      </c>
      <c r="P11" s="163">
        <f>SUM(P6:P10)</f>
        <v>4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3</v>
      </c>
      <c r="U11" s="163">
        <f t="shared" si="0"/>
        <v>0</v>
      </c>
      <c r="V11" s="163">
        <f t="shared" si="0"/>
        <v>0</v>
      </c>
      <c r="W11" s="163">
        <f t="shared" si="0"/>
        <v>0</v>
      </c>
      <c r="X11" s="163">
        <f t="shared" si="0"/>
        <v>3</v>
      </c>
      <c r="Y11" s="163">
        <f t="shared" si="0"/>
        <v>0</v>
      </c>
      <c r="Z11" s="163">
        <f t="shared" si="0"/>
        <v>0</v>
      </c>
    </row>
  </sheetData>
  <mergeCells count="20">
    <mergeCell ref="A4:A5"/>
    <mergeCell ref="B4:B5"/>
    <mergeCell ref="C4:C5"/>
    <mergeCell ref="D4:D5"/>
    <mergeCell ref="F4:J4"/>
    <mergeCell ref="B6:B10"/>
    <mergeCell ref="C6:C10"/>
    <mergeCell ref="K4:S4"/>
    <mergeCell ref="E4:E5"/>
    <mergeCell ref="T6:T7"/>
    <mergeCell ref="T8:T9"/>
    <mergeCell ref="J6:J7"/>
    <mergeCell ref="J8:J9"/>
    <mergeCell ref="AA6:AA9"/>
    <mergeCell ref="D11:E11"/>
    <mergeCell ref="T4:W4"/>
    <mergeCell ref="X4:Z4"/>
    <mergeCell ref="AA4:AA5"/>
    <mergeCell ref="X6:X7"/>
    <mergeCell ref="X8:X9"/>
  </mergeCells>
  <pageMargins left="0.7" right="0.7" top="0.75" bottom="0.75" header="0.3" footer="0.3"/>
  <pageSetup paperSize="9" scale="5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B13" sqref="B13"/>
    </sheetView>
  </sheetViews>
  <sheetFormatPr defaultRowHeight="15" x14ac:dyDescent="0.25"/>
  <cols>
    <col min="4" max="4" width="12.140625" customWidth="1"/>
  </cols>
  <sheetData>
    <row r="2" spans="1:27" x14ac:dyDescent="0.25">
      <c r="A2" s="112" t="s">
        <v>356</v>
      </c>
      <c r="B2" s="112" t="s">
        <v>599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35.25" customHeight="1" x14ac:dyDescent="0.25">
      <c r="A6" s="146">
        <v>1</v>
      </c>
      <c r="B6" s="146" t="s">
        <v>137</v>
      </c>
      <c r="C6" s="285" t="s">
        <v>226</v>
      </c>
      <c r="D6" s="135">
        <v>245</v>
      </c>
      <c r="E6" s="135">
        <v>1961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x14ac:dyDescent="0.25">
      <c r="D7" s="318" t="s">
        <v>89</v>
      </c>
      <c r="E7" s="319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1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0"/>
  <sheetViews>
    <sheetView workbookViewId="0">
      <selection activeCell="E19" sqref="E19"/>
    </sheetView>
  </sheetViews>
  <sheetFormatPr defaultRowHeight="15" x14ac:dyDescent="0.25"/>
  <cols>
    <col min="1" max="1" width="10.5703125" customWidth="1"/>
    <col min="3" max="3" width="10.7109375" customWidth="1"/>
    <col min="4" max="4" width="13" customWidth="1"/>
    <col min="9" max="9" width="12.42578125" customWidth="1"/>
    <col min="26" max="26" width="7.7109375" customWidth="1"/>
    <col min="27" max="27" width="11.5703125" customWidth="1"/>
  </cols>
  <sheetData>
    <row r="2" spans="1:27" x14ac:dyDescent="0.25">
      <c r="A2" s="112" t="s">
        <v>357</v>
      </c>
      <c r="B2" s="112" t="s">
        <v>600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17">
        <v>1</v>
      </c>
      <c r="B6" s="348" t="s">
        <v>137</v>
      </c>
      <c r="C6" s="354" t="s">
        <v>553</v>
      </c>
      <c r="D6" s="297" t="s">
        <v>554</v>
      </c>
      <c r="E6" s="135">
        <v>1932</v>
      </c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242"/>
      <c r="S6" s="242"/>
      <c r="T6" s="115"/>
      <c r="U6" s="115"/>
      <c r="V6" s="115"/>
      <c r="W6" s="115"/>
      <c r="X6" s="115"/>
      <c r="Y6" s="115"/>
      <c r="Z6" s="298">
        <v>1</v>
      </c>
      <c r="AA6" s="351" t="s">
        <v>558</v>
      </c>
    </row>
    <row r="7" spans="1:27" ht="15.75" x14ac:dyDescent="0.25">
      <c r="A7" s="117">
        <v>2</v>
      </c>
      <c r="B7" s="349"/>
      <c r="C7" s="355"/>
      <c r="D7" s="297" t="s">
        <v>555</v>
      </c>
      <c r="E7" s="135">
        <v>1932</v>
      </c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242"/>
      <c r="S7" s="242"/>
      <c r="T7" s="115"/>
      <c r="U7" s="115"/>
      <c r="V7" s="115"/>
      <c r="W7" s="115"/>
      <c r="X7" s="115"/>
      <c r="Y7" s="115"/>
      <c r="Z7" s="298">
        <v>1</v>
      </c>
      <c r="AA7" s="352"/>
    </row>
    <row r="8" spans="1:27" ht="15.75" x14ac:dyDescent="0.25">
      <c r="A8" s="117">
        <v>3</v>
      </c>
      <c r="B8" s="349"/>
      <c r="C8" s="355"/>
      <c r="D8" s="297" t="s">
        <v>556</v>
      </c>
      <c r="E8" s="135">
        <v>1932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242"/>
      <c r="S8" s="242"/>
      <c r="T8" s="115"/>
      <c r="U8" s="115"/>
      <c r="V8" s="115"/>
      <c r="W8" s="115"/>
      <c r="X8" s="115"/>
      <c r="Y8" s="115"/>
      <c r="Z8" s="298">
        <v>1</v>
      </c>
      <c r="AA8" s="352"/>
    </row>
    <row r="9" spans="1:27" ht="15" customHeight="1" x14ac:dyDescent="0.25">
      <c r="A9" s="146">
        <v>4</v>
      </c>
      <c r="B9" s="350"/>
      <c r="C9" s="356"/>
      <c r="D9" s="297" t="s">
        <v>557</v>
      </c>
      <c r="E9" s="135">
        <v>1932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>
        <v>1</v>
      </c>
      <c r="AA9" s="353"/>
    </row>
    <row r="10" spans="1:27" x14ac:dyDescent="0.25">
      <c r="D10" s="318" t="s">
        <v>89</v>
      </c>
      <c r="E10" s="319"/>
      <c r="F10" s="163">
        <f t="shared" ref="F10:Y10" si="0">SUM(F9:F9)</f>
        <v>0</v>
      </c>
      <c r="G10" s="163">
        <f t="shared" si="0"/>
        <v>0</v>
      </c>
      <c r="H10" s="163">
        <f t="shared" si="0"/>
        <v>0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 t="shared" si="0"/>
        <v>0</v>
      </c>
      <c r="S10" s="163">
        <f t="shared" si="0"/>
        <v>0</v>
      </c>
      <c r="T10" s="163">
        <f t="shared" si="0"/>
        <v>0</v>
      </c>
      <c r="U10" s="163">
        <f t="shared" si="0"/>
        <v>0</v>
      </c>
      <c r="V10" s="163">
        <f t="shared" si="0"/>
        <v>0</v>
      </c>
      <c r="W10" s="163">
        <f t="shared" si="0"/>
        <v>0</v>
      </c>
      <c r="X10" s="163">
        <f t="shared" si="0"/>
        <v>0</v>
      </c>
      <c r="Y10" s="163">
        <f t="shared" si="0"/>
        <v>0</v>
      </c>
      <c r="Z10" s="163">
        <f>SUM(Z6:Z9)</f>
        <v>4</v>
      </c>
    </row>
  </sheetData>
  <mergeCells count="14">
    <mergeCell ref="A4:A5"/>
    <mergeCell ref="B4:B5"/>
    <mergeCell ref="C4:C5"/>
    <mergeCell ref="D4:D5"/>
    <mergeCell ref="F4:J4"/>
    <mergeCell ref="B6:B9"/>
    <mergeCell ref="C6:C9"/>
    <mergeCell ref="AA6:AA9"/>
    <mergeCell ref="D10:E10"/>
    <mergeCell ref="T4:W4"/>
    <mergeCell ref="X4:Z4"/>
    <mergeCell ref="AA4:AA5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8"/>
  <sheetViews>
    <sheetView zoomScale="90" zoomScaleNormal="90" workbookViewId="0">
      <selection activeCell="B2" sqref="B2"/>
    </sheetView>
  </sheetViews>
  <sheetFormatPr defaultRowHeight="15" x14ac:dyDescent="0.25"/>
  <cols>
    <col min="4" max="4" width="12" customWidth="1"/>
  </cols>
  <sheetData>
    <row r="2" spans="1:27" x14ac:dyDescent="0.25">
      <c r="A2" s="112" t="s">
        <v>358</v>
      </c>
      <c r="B2" s="112" t="s">
        <v>601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40" t="s">
        <v>241</v>
      </c>
      <c r="D6" s="136" t="s">
        <v>235</v>
      </c>
      <c r="E6" s="136">
        <v>1953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48" t="s">
        <v>536</v>
      </c>
    </row>
    <row r="7" spans="1:27" ht="15.75" x14ac:dyDescent="0.25">
      <c r="A7" s="117">
        <v>2</v>
      </c>
      <c r="B7" s="306"/>
      <c r="C7" s="341"/>
      <c r="D7" s="136" t="s">
        <v>236</v>
      </c>
      <c r="E7" s="136">
        <v>1953</v>
      </c>
      <c r="F7" s="162"/>
      <c r="G7" s="162"/>
      <c r="H7" s="162"/>
      <c r="I7" s="162"/>
      <c r="J7" s="162">
        <v>1</v>
      </c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49"/>
    </row>
    <row r="8" spans="1:27" ht="15.75" x14ac:dyDescent="0.25">
      <c r="A8" s="146">
        <v>3</v>
      </c>
      <c r="B8" s="306"/>
      <c r="C8" s="341"/>
      <c r="D8" s="136" t="s">
        <v>237</v>
      </c>
      <c r="E8" s="136">
        <v>1953</v>
      </c>
      <c r="F8" s="162"/>
      <c r="G8" s="162"/>
      <c r="H8" s="162"/>
      <c r="I8" s="162"/>
      <c r="J8" s="162">
        <v>1</v>
      </c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49"/>
    </row>
    <row r="9" spans="1:27" ht="15.75" x14ac:dyDescent="0.25">
      <c r="A9" s="117">
        <v>4</v>
      </c>
      <c r="B9" s="306"/>
      <c r="C9" s="341"/>
      <c r="D9" s="136" t="s">
        <v>238</v>
      </c>
      <c r="E9" s="136">
        <v>1953</v>
      </c>
      <c r="F9" s="162"/>
      <c r="G9" s="162"/>
      <c r="H9" s="162"/>
      <c r="I9" s="162"/>
      <c r="J9" s="162">
        <v>1</v>
      </c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49"/>
    </row>
    <row r="10" spans="1:27" ht="15.75" x14ac:dyDescent="0.25">
      <c r="A10" s="146">
        <v>5</v>
      </c>
      <c r="B10" s="306"/>
      <c r="C10" s="341"/>
      <c r="D10" s="136" t="s">
        <v>239</v>
      </c>
      <c r="E10" s="136">
        <v>1953</v>
      </c>
      <c r="F10" s="162"/>
      <c r="G10" s="162"/>
      <c r="H10" s="162"/>
      <c r="I10" s="162"/>
      <c r="J10" s="162">
        <v>1</v>
      </c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349"/>
    </row>
    <row r="11" spans="1:27" ht="15.75" x14ac:dyDescent="0.25">
      <c r="A11" s="117">
        <v>6</v>
      </c>
      <c r="B11" s="306"/>
      <c r="C11" s="342"/>
      <c r="D11" s="136" t="s">
        <v>240</v>
      </c>
      <c r="E11" s="136">
        <v>1953</v>
      </c>
      <c r="F11" s="162"/>
      <c r="G11" s="162"/>
      <c r="H11" s="162"/>
      <c r="I11" s="162"/>
      <c r="J11" s="162">
        <v>1</v>
      </c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350"/>
    </row>
    <row r="12" spans="1:27" x14ac:dyDescent="0.25">
      <c r="D12" s="318" t="s">
        <v>89</v>
      </c>
      <c r="E12" s="319"/>
      <c r="F12" s="163">
        <f t="shared" ref="F12:Z12" si="0">SUM(F6:F11)</f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63">
        <f t="shared" si="0"/>
        <v>6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0</v>
      </c>
      <c r="U12" s="163">
        <f t="shared" si="0"/>
        <v>0</v>
      </c>
      <c r="V12" s="163">
        <f t="shared" si="0"/>
        <v>0</v>
      </c>
      <c r="W12" s="163">
        <f t="shared" si="0"/>
        <v>6</v>
      </c>
      <c r="X12" s="163">
        <f t="shared" si="0"/>
        <v>0</v>
      </c>
      <c r="Y12" s="163">
        <f t="shared" si="0"/>
        <v>6</v>
      </c>
      <c r="Z12" s="163">
        <f t="shared" si="0"/>
        <v>0</v>
      </c>
    </row>
    <row r="18" spans="11:11" x14ac:dyDescent="0.25">
      <c r="K18" s="151"/>
    </row>
  </sheetData>
  <mergeCells count="14">
    <mergeCell ref="A4:A5"/>
    <mergeCell ref="B4:B5"/>
    <mergeCell ref="C4:C5"/>
    <mergeCell ref="D4:D5"/>
    <mergeCell ref="F4:J4"/>
    <mergeCell ref="D12:E12"/>
    <mergeCell ref="T4:W4"/>
    <mergeCell ref="X4:Z4"/>
    <mergeCell ref="AA4:AA5"/>
    <mergeCell ref="B6:B11"/>
    <mergeCell ref="C6:C11"/>
    <mergeCell ref="K4:S4"/>
    <mergeCell ref="E4:E5"/>
    <mergeCell ref="AA6:AA11"/>
  </mergeCells>
  <pageMargins left="0.7" right="0.7" top="0.75" bottom="0.75" header="0.3" footer="0.3"/>
  <pageSetup paperSize="9" scale="52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8"/>
  <sheetViews>
    <sheetView zoomScale="90" zoomScaleNormal="90" workbookViewId="0">
      <selection activeCell="B3" sqref="B3"/>
    </sheetView>
  </sheetViews>
  <sheetFormatPr defaultRowHeight="15" x14ac:dyDescent="0.25"/>
  <cols>
    <col min="3" max="3" width="12.7109375" customWidth="1"/>
    <col min="4" max="4" width="12.42578125" customWidth="1"/>
    <col min="9" max="9" width="11.140625" customWidth="1"/>
  </cols>
  <sheetData>
    <row r="2" spans="1:27" x14ac:dyDescent="0.25">
      <c r="A2" s="112" t="s">
        <v>360</v>
      </c>
      <c r="B2" s="112" t="s">
        <v>602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60" t="s">
        <v>137</v>
      </c>
      <c r="C6" s="354" t="s">
        <v>559</v>
      </c>
      <c r="D6" s="147" t="s">
        <v>245</v>
      </c>
      <c r="E6" s="136">
        <v>2007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0"/>
      <c r="C7" s="355"/>
      <c r="D7" s="147" t="s">
        <v>246</v>
      </c>
      <c r="E7" s="136">
        <v>2007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0"/>
      <c r="C8" s="355"/>
      <c r="D8" s="147" t="s">
        <v>247</v>
      </c>
      <c r="E8" s="136">
        <v>2007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0"/>
      <c r="C9" s="355"/>
      <c r="D9" s="147" t="s">
        <v>248</v>
      </c>
      <c r="E9" s="136">
        <v>2007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0"/>
      <c r="C10" s="355"/>
      <c r="D10" s="147" t="s">
        <v>249</v>
      </c>
      <c r="E10" s="136">
        <v>2007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0"/>
      <c r="C11" s="355"/>
      <c r="D11" s="147" t="s">
        <v>250</v>
      </c>
      <c r="E11" s="136">
        <v>2007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60"/>
      <c r="C12" s="355"/>
      <c r="D12" s="147" t="s">
        <v>251</v>
      </c>
      <c r="E12" s="136">
        <v>2007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60"/>
      <c r="C13" s="355"/>
      <c r="D13" s="147" t="s">
        <v>252</v>
      </c>
      <c r="E13" s="136">
        <v>2007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60"/>
      <c r="C14" s="355"/>
      <c r="D14" s="147" t="s">
        <v>253</v>
      </c>
      <c r="E14" s="136">
        <v>2007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60"/>
      <c r="C15" s="355"/>
      <c r="D15" s="147" t="s">
        <v>254</v>
      </c>
      <c r="E15" s="136">
        <v>2007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0"/>
      <c r="C16" s="355"/>
      <c r="D16" s="147" t="s">
        <v>255</v>
      </c>
      <c r="E16" s="136">
        <v>2007</v>
      </c>
      <c r="F16" s="162"/>
      <c r="G16" s="162"/>
      <c r="H16" s="162"/>
      <c r="I16" s="162">
        <v>1</v>
      </c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60"/>
      <c r="C17" s="356"/>
      <c r="D17" s="147" t="s">
        <v>256</v>
      </c>
      <c r="E17" s="136">
        <v>2007</v>
      </c>
      <c r="F17" s="162"/>
      <c r="G17" s="162"/>
      <c r="H17" s="162"/>
      <c r="I17" s="162">
        <v>1</v>
      </c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>
        <v>1</v>
      </c>
      <c r="U17" s="162"/>
      <c r="V17" s="162"/>
      <c r="W17" s="162"/>
      <c r="X17" s="162">
        <v>1</v>
      </c>
      <c r="Y17" s="162"/>
      <c r="Z17" s="162"/>
      <c r="AA17" s="140"/>
    </row>
    <row r="18" spans="1:27" x14ac:dyDescent="0.25">
      <c r="D18" s="318" t="s">
        <v>89</v>
      </c>
      <c r="E18" s="319"/>
      <c r="F18" s="163">
        <f t="shared" ref="F18:Z18" si="0">SUM(F6:F17)</f>
        <v>0</v>
      </c>
      <c r="G18" s="163">
        <f t="shared" si="0"/>
        <v>0</v>
      </c>
      <c r="H18" s="163">
        <f t="shared" si="0"/>
        <v>0</v>
      </c>
      <c r="I18" s="163">
        <f t="shared" si="0"/>
        <v>12</v>
      </c>
      <c r="J18" s="163">
        <f t="shared" si="0"/>
        <v>0</v>
      </c>
      <c r="K18" s="163">
        <f t="shared" si="0"/>
        <v>0</v>
      </c>
      <c r="L18" s="163">
        <f t="shared" si="0"/>
        <v>0</v>
      </c>
      <c r="M18" s="163">
        <f t="shared" si="0"/>
        <v>0</v>
      </c>
      <c r="N18" s="163">
        <f t="shared" si="0"/>
        <v>0</v>
      </c>
      <c r="O18" s="163">
        <f t="shared" si="0"/>
        <v>12</v>
      </c>
      <c r="P18" s="163">
        <f t="shared" si="0"/>
        <v>0</v>
      </c>
      <c r="Q18" s="163">
        <f t="shared" si="0"/>
        <v>0</v>
      </c>
      <c r="R18" s="163">
        <f t="shared" si="0"/>
        <v>0</v>
      </c>
      <c r="S18" s="163">
        <f t="shared" si="0"/>
        <v>0</v>
      </c>
      <c r="T18" s="163">
        <f t="shared" si="0"/>
        <v>12</v>
      </c>
      <c r="U18" s="163">
        <f t="shared" si="0"/>
        <v>0</v>
      </c>
      <c r="V18" s="163">
        <f t="shared" si="0"/>
        <v>0</v>
      </c>
      <c r="W18" s="163">
        <f t="shared" si="0"/>
        <v>0</v>
      </c>
      <c r="X18" s="163">
        <f t="shared" si="0"/>
        <v>12</v>
      </c>
      <c r="Y18" s="163">
        <f t="shared" si="0"/>
        <v>0</v>
      </c>
      <c r="Z18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18:E18"/>
    <mergeCell ref="T4:W4"/>
    <mergeCell ref="X4:Z4"/>
    <mergeCell ref="AA4:AA5"/>
    <mergeCell ref="B6:B17"/>
    <mergeCell ref="C6:C17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27"/>
  <sheetViews>
    <sheetView topLeftCell="A6" zoomScaleNormal="100" workbookViewId="0">
      <selection activeCell="F27" sqref="F27"/>
    </sheetView>
  </sheetViews>
  <sheetFormatPr defaultRowHeight="15" x14ac:dyDescent="0.25"/>
  <cols>
    <col min="1" max="1" width="9.85546875" customWidth="1"/>
    <col min="3" max="3" width="11" customWidth="1"/>
    <col min="4" max="5" width="12.7109375" customWidth="1"/>
    <col min="6" max="10" width="10.28515625" customWidth="1"/>
    <col min="11" max="19" width="3.7109375" customWidth="1"/>
    <col min="20" max="26" width="6.7109375" customWidth="1"/>
    <col min="27" max="27" width="26" customWidth="1"/>
  </cols>
  <sheetData>
    <row r="2" spans="1:27" ht="15.75" x14ac:dyDescent="0.25">
      <c r="A2" s="114" t="s">
        <v>332</v>
      </c>
      <c r="B2" s="114" t="s">
        <v>333</v>
      </c>
      <c r="C2" s="113"/>
      <c r="D2" s="113"/>
      <c r="E2" s="113"/>
    </row>
    <row r="4" spans="1:27" ht="19.899999999999999" customHeight="1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06" t="s">
        <v>128</v>
      </c>
      <c r="D6" s="136" t="s">
        <v>148</v>
      </c>
      <c r="E6" s="136">
        <v>1939</v>
      </c>
      <c r="F6" s="162"/>
      <c r="G6" s="162"/>
      <c r="H6" s="162">
        <v>0</v>
      </c>
      <c r="I6" s="162"/>
      <c r="J6" s="162"/>
      <c r="K6" s="162"/>
      <c r="L6" s="162"/>
      <c r="M6" s="162"/>
      <c r="N6" s="162"/>
      <c r="O6" s="162"/>
      <c r="P6" s="162">
        <v>0</v>
      </c>
      <c r="Q6" s="162"/>
      <c r="R6" s="162"/>
      <c r="S6" s="162"/>
      <c r="T6" s="162"/>
      <c r="U6" s="162"/>
      <c r="V6" s="162"/>
      <c r="W6" s="162">
        <v>0</v>
      </c>
      <c r="X6" s="162">
        <v>0</v>
      </c>
      <c r="Y6" s="162"/>
      <c r="Z6" s="162"/>
      <c r="AA6" s="305" t="s">
        <v>501</v>
      </c>
    </row>
    <row r="7" spans="1:27" ht="15.75" x14ac:dyDescent="0.25">
      <c r="A7" s="117">
        <v>2</v>
      </c>
      <c r="B7" s="306"/>
      <c r="C7" s="306"/>
      <c r="D7" s="136" t="s">
        <v>149</v>
      </c>
      <c r="E7" s="136">
        <v>1939</v>
      </c>
      <c r="F7" s="162"/>
      <c r="G7" s="162"/>
      <c r="H7" s="162">
        <v>0</v>
      </c>
      <c r="I7" s="162"/>
      <c r="J7" s="162"/>
      <c r="K7" s="162"/>
      <c r="L7" s="162"/>
      <c r="M7" s="162"/>
      <c r="N7" s="162"/>
      <c r="O7" s="162"/>
      <c r="P7" s="162">
        <v>0</v>
      </c>
      <c r="Q7" s="162"/>
      <c r="R7" s="162"/>
      <c r="S7" s="162"/>
      <c r="T7" s="162">
        <v>0</v>
      </c>
      <c r="U7" s="162"/>
      <c r="V7" s="162"/>
      <c r="W7" s="162"/>
      <c r="X7" s="162">
        <v>0</v>
      </c>
      <c r="Y7" s="162"/>
      <c r="Z7" s="162"/>
      <c r="AA7" s="313"/>
    </row>
    <row r="8" spans="1:27" ht="15.75" x14ac:dyDescent="0.25">
      <c r="A8" s="146">
        <v>3</v>
      </c>
      <c r="B8" s="306"/>
      <c r="C8" s="306"/>
      <c r="D8" s="136" t="s">
        <v>150</v>
      </c>
      <c r="E8" s="136">
        <v>1939</v>
      </c>
      <c r="F8" s="162"/>
      <c r="G8" s="162"/>
      <c r="H8" s="162">
        <v>0</v>
      </c>
      <c r="I8" s="162"/>
      <c r="J8" s="162"/>
      <c r="K8" s="162"/>
      <c r="L8" s="162"/>
      <c r="M8" s="162"/>
      <c r="N8" s="162"/>
      <c r="O8" s="162"/>
      <c r="P8" s="162">
        <v>0</v>
      </c>
      <c r="Q8" s="162"/>
      <c r="R8" s="162"/>
      <c r="S8" s="162"/>
      <c r="T8" s="162"/>
      <c r="U8" s="162"/>
      <c r="V8" s="162"/>
      <c r="W8" s="162">
        <v>0</v>
      </c>
      <c r="X8" s="162">
        <v>0</v>
      </c>
      <c r="Y8" s="162"/>
      <c r="Z8" s="162"/>
      <c r="AA8" s="313"/>
    </row>
    <row r="9" spans="1:27" ht="15.75" x14ac:dyDescent="0.25">
      <c r="A9" s="117">
        <v>4</v>
      </c>
      <c r="B9" s="306"/>
      <c r="C9" s="306"/>
      <c r="D9" s="136" t="s">
        <v>151</v>
      </c>
      <c r="E9" s="136">
        <v>1939</v>
      </c>
      <c r="F9" s="162"/>
      <c r="G9" s="162"/>
      <c r="H9" s="162">
        <v>0</v>
      </c>
      <c r="I9" s="162"/>
      <c r="J9" s="162"/>
      <c r="K9" s="162"/>
      <c r="L9" s="162"/>
      <c r="M9" s="162"/>
      <c r="N9" s="162"/>
      <c r="O9" s="162"/>
      <c r="P9" s="162">
        <v>0</v>
      </c>
      <c r="Q9" s="162"/>
      <c r="R9" s="162"/>
      <c r="S9" s="162"/>
      <c r="T9" s="162"/>
      <c r="U9" s="162"/>
      <c r="V9" s="162"/>
      <c r="W9" s="162">
        <v>0</v>
      </c>
      <c r="X9" s="162">
        <v>0</v>
      </c>
      <c r="Y9" s="162"/>
      <c r="Z9" s="162"/>
      <c r="AA9" s="313"/>
    </row>
    <row r="10" spans="1:27" ht="15.75" x14ac:dyDescent="0.25">
      <c r="A10" s="146">
        <v>5</v>
      </c>
      <c r="B10" s="306"/>
      <c r="C10" s="306"/>
      <c r="D10" s="136" t="s">
        <v>152</v>
      </c>
      <c r="E10" s="136">
        <v>1939</v>
      </c>
      <c r="F10" s="162"/>
      <c r="G10" s="162"/>
      <c r="H10" s="162">
        <v>0</v>
      </c>
      <c r="I10" s="162"/>
      <c r="J10" s="162"/>
      <c r="K10" s="162"/>
      <c r="L10" s="162"/>
      <c r="M10" s="162"/>
      <c r="N10" s="162"/>
      <c r="O10" s="162"/>
      <c r="P10" s="162">
        <v>0</v>
      </c>
      <c r="Q10" s="162"/>
      <c r="R10" s="162"/>
      <c r="S10" s="162"/>
      <c r="T10" s="162"/>
      <c r="U10" s="162"/>
      <c r="V10" s="162"/>
      <c r="W10" s="162">
        <v>0</v>
      </c>
      <c r="X10" s="162">
        <v>0</v>
      </c>
      <c r="Y10" s="162"/>
      <c r="Z10" s="162"/>
      <c r="AA10" s="313"/>
    </row>
    <row r="11" spans="1:27" ht="15.75" x14ac:dyDescent="0.25">
      <c r="A11" s="117">
        <v>6</v>
      </c>
      <c r="B11" s="306"/>
      <c r="C11" s="306"/>
      <c r="D11" s="136" t="s">
        <v>153</v>
      </c>
      <c r="E11" s="136">
        <v>1939</v>
      </c>
      <c r="F11" s="162"/>
      <c r="G11" s="162"/>
      <c r="H11" s="162">
        <v>0</v>
      </c>
      <c r="I11" s="162"/>
      <c r="J11" s="162"/>
      <c r="K11" s="162"/>
      <c r="L11" s="162"/>
      <c r="M11" s="162"/>
      <c r="N11" s="162"/>
      <c r="O11" s="162"/>
      <c r="P11" s="162">
        <v>0</v>
      </c>
      <c r="Q11" s="162"/>
      <c r="R11" s="162"/>
      <c r="S11" s="162"/>
      <c r="T11" s="162"/>
      <c r="U11" s="162"/>
      <c r="V11" s="162"/>
      <c r="W11" s="162">
        <v>0</v>
      </c>
      <c r="X11" s="162">
        <v>0</v>
      </c>
      <c r="Y11" s="162"/>
      <c r="Z11" s="162"/>
      <c r="AA11" s="313"/>
    </row>
    <row r="12" spans="1:27" ht="15.75" x14ac:dyDescent="0.25">
      <c r="A12" s="146">
        <v>7</v>
      </c>
      <c r="B12" s="306"/>
      <c r="C12" s="306"/>
      <c r="D12" s="136" t="s">
        <v>154</v>
      </c>
      <c r="E12" s="136">
        <v>1939</v>
      </c>
      <c r="F12" s="162"/>
      <c r="G12" s="162"/>
      <c r="H12" s="162">
        <v>0</v>
      </c>
      <c r="I12" s="162"/>
      <c r="J12" s="162"/>
      <c r="K12" s="162"/>
      <c r="L12" s="162"/>
      <c r="M12" s="162"/>
      <c r="N12" s="162"/>
      <c r="O12" s="162"/>
      <c r="P12" s="162">
        <v>0</v>
      </c>
      <c r="Q12" s="162"/>
      <c r="R12" s="162"/>
      <c r="S12" s="162"/>
      <c r="T12" s="162">
        <v>0</v>
      </c>
      <c r="U12" s="162"/>
      <c r="V12" s="162"/>
      <c r="W12" s="162"/>
      <c r="X12" s="162">
        <v>0</v>
      </c>
      <c r="Y12" s="162"/>
      <c r="Z12" s="162"/>
      <c r="AA12" s="313"/>
    </row>
    <row r="13" spans="1:27" ht="15.75" x14ac:dyDescent="0.25">
      <c r="A13" s="117">
        <v>8</v>
      </c>
      <c r="B13" s="306"/>
      <c r="C13" s="306"/>
      <c r="D13" s="136" t="s">
        <v>155</v>
      </c>
      <c r="E13" s="136">
        <v>1939</v>
      </c>
      <c r="F13" s="162"/>
      <c r="G13" s="162"/>
      <c r="H13" s="162">
        <v>0</v>
      </c>
      <c r="I13" s="162"/>
      <c r="J13" s="162"/>
      <c r="K13" s="162"/>
      <c r="L13" s="162"/>
      <c r="M13" s="162"/>
      <c r="N13" s="162"/>
      <c r="O13" s="162"/>
      <c r="P13" s="162">
        <v>0</v>
      </c>
      <c r="Q13" s="162"/>
      <c r="R13" s="162"/>
      <c r="S13" s="162"/>
      <c r="T13" s="162">
        <v>0</v>
      </c>
      <c r="U13" s="162"/>
      <c r="V13" s="162"/>
      <c r="W13" s="162"/>
      <c r="X13" s="162">
        <v>0</v>
      </c>
      <c r="Y13" s="162"/>
      <c r="Z13" s="162"/>
      <c r="AA13" s="313"/>
    </row>
    <row r="14" spans="1:27" ht="15.75" x14ac:dyDescent="0.25">
      <c r="A14" s="146">
        <v>9</v>
      </c>
      <c r="B14" s="306"/>
      <c r="C14" s="306"/>
      <c r="D14" s="136" t="s">
        <v>156</v>
      </c>
      <c r="E14" s="136">
        <v>1939</v>
      </c>
      <c r="F14" s="162"/>
      <c r="G14" s="162"/>
      <c r="H14" s="162">
        <v>0</v>
      </c>
      <c r="I14" s="162"/>
      <c r="J14" s="162"/>
      <c r="K14" s="162"/>
      <c r="L14" s="162"/>
      <c r="M14" s="162"/>
      <c r="N14" s="162"/>
      <c r="O14" s="162"/>
      <c r="P14" s="162">
        <v>0</v>
      </c>
      <c r="Q14" s="162"/>
      <c r="R14" s="162"/>
      <c r="S14" s="162"/>
      <c r="T14" s="162">
        <v>0</v>
      </c>
      <c r="U14" s="162"/>
      <c r="V14" s="162"/>
      <c r="W14" s="162"/>
      <c r="X14" s="162">
        <v>0</v>
      </c>
      <c r="Y14" s="162"/>
      <c r="Z14" s="162"/>
      <c r="AA14" s="313"/>
    </row>
    <row r="15" spans="1:27" ht="15.75" x14ac:dyDescent="0.25">
      <c r="A15" s="117">
        <v>10</v>
      </c>
      <c r="B15" s="306"/>
      <c r="C15" s="306"/>
      <c r="D15" s="136" t="s">
        <v>157</v>
      </c>
      <c r="E15" s="136">
        <v>1939</v>
      </c>
      <c r="F15" s="162"/>
      <c r="G15" s="162"/>
      <c r="H15" s="162">
        <v>0</v>
      </c>
      <c r="I15" s="162"/>
      <c r="J15" s="162"/>
      <c r="K15" s="162"/>
      <c r="L15" s="162"/>
      <c r="M15" s="162"/>
      <c r="N15" s="162"/>
      <c r="O15" s="162"/>
      <c r="P15" s="162">
        <v>0</v>
      </c>
      <c r="Q15" s="162"/>
      <c r="R15" s="162"/>
      <c r="S15" s="162"/>
      <c r="T15" s="162">
        <v>0</v>
      </c>
      <c r="U15" s="162"/>
      <c r="V15" s="162"/>
      <c r="W15" s="162"/>
      <c r="X15" s="162">
        <v>0</v>
      </c>
      <c r="Y15" s="162"/>
      <c r="Z15" s="162"/>
      <c r="AA15" s="313"/>
    </row>
    <row r="16" spans="1:27" ht="15.75" x14ac:dyDescent="0.25">
      <c r="A16" s="146">
        <v>11</v>
      </c>
      <c r="B16" s="306"/>
      <c r="C16" s="306"/>
      <c r="D16" s="136" t="s">
        <v>158</v>
      </c>
      <c r="E16" s="136">
        <v>1939</v>
      </c>
      <c r="F16" s="162"/>
      <c r="G16" s="162"/>
      <c r="H16" s="162">
        <v>0</v>
      </c>
      <c r="I16" s="162"/>
      <c r="J16" s="162"/>
      <c r="K16" s="162"/>
      <c r="L16" s="162"/>
      <c r="M16" s="162"/>
      <c r="N16" s="162"/>
      <c r="O16" s="162"/>
      <c r="P16" s="162">
        <v>0</v>
      </c>
      <c r="Q16" s="162"/>
      <c r="R16" s="162"/>
      <c r="S16" s="162"/>
      <c r="T16" s="162">
        <v>0</v>
      </c>
      <c r="U16" s="162"/>
      <c r="V16" s="162"/>
      <c r="W16" s="162"/>
      <c r="X16" s="162">
        <v>0</v>
      </c>
      <c r="Y16" s="162"/>
      <c r="Z16" s="162"/>
      <c r="AA16" s="313"/>
    </row>
    <row r="17" spans="1:27" ht="15.75" x14ac:dyDescent="0.25">
      <c r="A17" s="117">
        <v>12</v>
      </c>
      <c r="B17" s="306"/>
      <c r="C17" s="306"/>
      <c r="D17" s="136" t="s">
        <v>159</v>
      </c>
      <c r="E17" s="136">
        <v>1939</v>
      </c>
      <c r="F17" s="162"/>
      <c r="G17" s="162"/>
      <c r="H17" s="162">
        <v>0</v>
      </c>
      <c r="I17" s="162"/>
      <c r="J17" s="162"/>
      <c r="K17" s="162"/>
      <c r="L17" s="162"/>
      <c r="M17" s="162"/>
      <c r="N17" s="162"/>
      <c r="O17" s="162"/>
      <c r="P17" s="162">
        <v>0</v>
      </c>
      <c r="Q17" s="162"/>
      <c r="R17" s="162"/>
      <c r="S17" s="162"/>
      <c r="T17" s="162">
        <v>0</v>
      </c>
      <c r="U17" s="162"/>
      <c r="V17" s="162"/>
      <c r="W17" s="162"/>
      <c r="X17" s="162">
        <v>0</v>
      </c>
      <c r="Y17" s="162"/>
      <c r="Z17" s="162"/>
      <c r="AA17" s="313"/>
    </row>
    <row r="18" spans="1:27" ht="15.75" x14ac:dyDescent="0.25">
      <c r="A18" s="146">
        <v>13</v>
      </c>
      <c r="B18" s="306"/>
      <c r="C18" s="306"/>
      <c r="D18" s="136" t="s">
        <v>160</v>
      </c>
      <c r="E18" s="136">
        <v>1939</v>
      </c>
      <c r="F18" s="162"/>
      <c r="G18" s="162"/>
      <c r="H18" s="162">
        <v>0</v>
      </c>
      <c r="I18" s="162"/>
      <c r="J18" s="162"/>
      <c r="K18" s="162"/>
      <c r="L18" s="162"/>
      <c r="M18" s="162"/>
      <c r="N18" s="162"/>
      <c r="O18" s="162"/>
      <c r="P18" s="162">
        <v>0</v>
      </c>
      <c r="Q18" s="162"/>
      <c r="R18" s="162"/>
      <c r="S18" s="162"/>
      <c r="T18" s="162">
        <v>0</v>
      </c>
      <c r="U18" s="162"/>
      <c r="V18" s="162"/>
      <c r="W18" s="162"/>
      <c r="X18" s="162">
        <v>0</v>
      </c>
      <c r="Y18" s="162"/>
      <c r="Z18" s="162"/>
      <c r="AA18" s="313"/>
    </row>
    <row r="19" spans="1:27" ht="15.75" x14ac:dyDescent="0.25">
      <c r="A19" s="117">
        <v>14</v>
      </c>
      <c r="B19" s="306"/>
      <c r="C19" s="306"/>
      <c r="D19" s="136" t="s">
        <v>161</v>
      </c>
      <c r="E19" s="136">
        <v>1939</v>
      </c>
      <c r="F19" s="162"/>
      <c r="G19" s="162"/>
      <c r="H19" s="162">
        <v>0</v>
      </c>
      <c r="I19" s="162"/>
      <c r="J19" s="162"/>
      <c r="K19" s="162"/>
      <c r="L19" s="162"/>
      <c r="M19" s="162"/>
      <c r="N19" s="162"/>
      <c r="O19" s="162"/>
      <c r="P19" s="162">
        <v>0</v>
      </c>
      <c r="Q19" s="162"/>
      <c r="R19" s="162"/>
      <c r="S19" s="162"/>
      <c r="T19" s="162">
        <v>0</v>
      </c>
      <c r="U19" s="162"/>
      <c r="V19" s="162"/>
      <c r="W19" s="162"/>
      <c r="X19" s="162">
        <v>0</v>
      </c>
      <c r="Y19" s="162"/>
      <c r="Z19" s="162"/>
      <c r="AA19" s="313"/>
    </row>
    <row r="20" spans="1:27" ht="15.75" x14ac:dyDescent="0.25">
      <c r="A20" s="146">
        <v>15</v>
      </c>
      <c r="B20" s="306"/>
      <c r="C20" s="306"/>
      <c r="D20" s="136" t="s">
        <v>162</v>
      </c>
      <c r="E20" s="136">
        <v>1939</v>
      </c>
      <c r="F20" s="162"/>
      <c r="G20" s="162"/>
      <c r="H20" s="162">
        <v>0</v>
      </c>
      <c r="I20" s="162"/>
      <c r="J20" s="162"/>
      <c r="K20" s="162"/>
      <c r="L20" s="162"/>
      <c r="M20" s="162"/>
      <c r="N20" s="162"/>
      <c r="O20" s="162"/>
      <c r="P20" s="162">
        <v>0</v>
      </c>
      <c r="Q20" s="162"/>
      <c r="R20" s="162"/>
      <c r="S20" s="162"/>
      <c r="T20" s="162">
        <v>0</v>
      </c>
      <c r="U20" s="162"/>
      <c r="V20" s="162"/>
      <c r="W20" s="162"/>
      <c r="X20" s="162">
        <v>0</v>
      </c>
      <c r="Y20" s="162"/>
      <c r="Z20" s="162"/>
      <c r="AA20" s="313"/>
    </row>
    <row r="21" spans="1:27" ht="15.75" x14ac:dyDescent="0.25">
      <c r="A21" s="117">
        <v>16</v>
      </c>
      <c r="B21" s="306"/>
      <c r="C21" s="306"/>
      <c r="D21" s="147">
        <v>2955</v>
      </c>
      <c r="E21" s="136">
        <v>1939</v>
      </c>
      <c r="F21" s="162"/>
      <c r="G21" s="162"/>
      <c r="H21" s="162"/>
      <c r="I21" s="162">
        <v>0</v>
      </c>
      <c r="J21" s="162"/>
      <c r="K21" s="162"/>
      <c r="L21" s="162"/>
      <c r="M21" s="162"/>
      <c r="N21" s="162"/>
      <c r="O21" s="162"/>
      <c r="P21" s="162">
        <v>0</v>
      </c>
      <c r="Q21" s="162"/>
      <c r="R21" s="162"/>
      <c r="S21" s="162"/>
      <c r="T21" s="162">
        <v>0</v>
      </c>
      <c r="U21" s="162"/>
      <c r="V21" s="162"/>
      <c r="W21" s="162"/>
      <c r="X21" s="162">
        <v>0</v>
      </c>
      <c r="Y21" s="162"/>
      <c r="Z21" s="162"/>
      <c r="AA21" s="313"/>
    </row>
    <row r="22" spans="1:27" ht="15.75" x14ac:dyDescent="0.25">
      <c r="A22" s="146">
        <v>17</v>
      </c>
      <c r="B22" s="306"/>
      <c r="C22" s="306"/>
      <c r="D22" s="147">
        <v>2956</v>
      </c>
      <c r="E22" s="136">
        <v>1939</v>
      </c>
      <c r="F22" s="162"/>
      <c r="G22" s="162"/>
      <c r="H22" s="162"/>
      <c r="I22" s="162">
        <v>0</v>
      </c>
      <c r="J22" s="162"/>
      <c r="K22" s="162"/>
      <c r="L22" s="162"/>
      <c r="M22" s="162"/>
      <c r="N22" s="162"/>
      <c r="O22" s="162"/>
      <c r="P22" s="162">
        <v>0</v>
      </c>
      <c r="Q22" s="162"/>
      <c r="R22" s="162"/>
      <c r="S22" s="162"/>
      <c r="T22" s="162">
        <v>0</v>
      </c>
      <c r="U22" s="162"/>
      <c r="V22" s="162"/>
      <c r="W22" s="162"/>
      <c r="X22" s="162">
        <v>0</v>
      </c>
      <c r="Y22" s="162"/>
      <c r="Z22" s="162"/>
      <c r="AA22" s="313"/>
    </row>
    <row r="23" spans="1:27" ht="15.75" x14ac:dyDescent="0.25">
      <c r="A23" s="117">
        <v>18</v>
      </c>
      <c r="B23" s="306"/>
      <c r="C23" s="306"/>
      <c r="D23" s="147">
        <v>2957</v>
      </c>
      <c r="E23" s="136">
        <v>1939</v>
      </c>
      <c r="F23" s="162"/>
      <c r="G23" s="162"/>
      <c r="H23" s="162"/>
      <c r="I23" s="162">
        <v>0</v>
      </c>
      <c r="J23" s="162"/>
      <c r="K23" s="162"/>
      <c r="L23" s="162"/>
      <c r="M23" s="162"/>
      <c r="N23" s="162"/>
      <c r="O23" s="162"/>
      <c r="P23" s="162">
        <v>0</v>
      </c>
      <c r="Q23" s="162"/>
      <c r="R23" s="162"/>
      <c r="S23" s="162"/>
      <c r="T23" s="162">
        <v>0</v>
      </c>
      <c r="U23" s="162"/>
      <c r="V23" s="162"/>
      <c r="W23" s="162"/>
      <c r="X23" s="162">
        <v>0</v>
      </c>
      <c r="Y23" s="162"/>
      <c r="Z23" s="162"/>
      <c r="AA23" s="313"/>
    </row>
    <row r="24" spans="1:27" ht="15.75" x14ac:dyDescent="0.25">
      <c r="A24" s="146">
        <v>19</v>
      </c>
      <c r="B24" s="306"/>
      <c r="C24" s="306"/>
      <c r="D24" s="147">
        <v>2958</v>
      </c>
      <c r="E24" s="136">
        <v>1939</v>
      </c>
      <c r="F24" s="162"/>
      <c r="G24" s="162"/>
      <c r="H24" s="162"/>
      <c r="I24" s="162">
        <v>0</v>
      </c>
      <c r="J24" s="162"/>
      <c r="K24" s="162"/>
      <c r="L24" s="162"/>
      <c r="M24" s="162"/>
      <c r="N24" s="162"/>
      <c r="O24" s="162"/>
      <c r="P24" s="162">
        <v>0</v>
      </c>
      <c r="Q24" s="162"/>
      <c r="R24" s="162"/>
      <c r="S24" s="162"/>
      <c r="T24" s="162">
        <v>0</v>
      </c>
      <c r="U24" s="162"/>
      <c r="V24" s="162"/>
      <c r="W24" s="162"/>
      <c r="X24" s="162">
        <v>0</v>
      </c>
      <c r="Y24" s="162"/>
      <c r="Z24" s="162"/>
      <c r="AA24" s="313"/>
    </row>
    <row r="25" spans="1:27" ht="15.75" customHeight="1" x14ac:dyDescent="0.25">
      <c r="A25" s="117">
        <v>20</v>
      </c>
      <c r="B25" s="306"/>
      <c r="C25" s="306"/>
      <c r="D25" s="147">
        <v>2959</v>
      </c>
      <c r="E25" s="136">
        <v>1939</v>
      </c>
      <c r="F25" s="162"/>
      <c r="G25" s="162"/>
      <c r="H25" s="162"/>
      <c r="I25" s="162">
        <v>0</v>
      </c>
      <c r="J25" s="162"/>
      <c r="K25" s="162"/>
      <c r="L25" s="162"/>
      <c r="M25" s="162"/>
      <c r="N25" s="162"/>
      <c r="O25" s="162"/>
      <c r="P25" s="162">
        <v>0</v>
      </c>
      <c r="Q25" s="162"/>
      <c r="R25" s="162"/>
      <c r="S25" s="162"/>
      <c r="T25" s="162"/>
      <c r="U25" s="162"/>
      <c r="V25" s="162"/>
      <c r="W25" s="162">
        <v>0</v>
      </c>
      <c r="X25" s="162">
        <v>0</v>
      </c>
      <c r="Y25" s="162"/>
      <c r="Z25" s="162"/>
      <c r="AA25" s="313"/>
    </row>
    <row r="26" spans="1:27" ht="15.75" x14ac:dyDescent="0.25">
      <c r="A26" s="146">
        <v>21</v>
      </c>
      <c r="B26" s="306"/>
      <c r="C26" s="306"/>
      <c r="D26" s="147">
        <v>2960</v>
      </c>
      <c r="E26" s="136">
        <v>1939</v>
      </c>
      <c r="F26" s="162"/>
      <c r="G26" s="162"/>
      <c r="H26" s="162"/>
      <c r="I26" s="162">
        <v>0</v>
      </c>
      <c r="J26" s="162"/>
      <c r="K26" s="162"/>
      <c r="L26" s="162"/>
      <c r="M26" s="162"/>
      <c r="N26" s="162"/>
      <c r="O26" s="162"/>
      <c r="P26" s="162">
        <v>0</v>
      </c>
      <c r="Q26" s="162"/>
      <c r="R26" s="162"/>
      <c r="S26" s="162"/>
      <c r="T26" s="162"/>
      <c r="U26" s="162"/>
      <c r="V26" s="162"/>
      <c r="W26" s="162">
        <v>0</v>
      </c>
      <c r="X26" s="162">
        <v>0</v>
      </c>
      <c r="Y26" s="162"/>
      <c r="Z26" s="162"/>
      <c r="AA26" s="314"/>
    </row>
    <row r="27" spans="1:27" x14ac:dyDescent="0.25">
      <c r="D27" s="318" t="s">
        <v>89</v>
      </c>
      <c r="E27" s="319"/>
      <c r="F27" s="163">
        <f t="shared" ref="F27:Z27" si="0">SUM(F6:F26)</f>
        <v>0</v>
      </c>
      <c r="G27" s="163">
        <f t="shared" si="0"/>
        <v>0</v>
      </c>
      <c r="H27" s="163">
        <f t="shared" si="0"/>
        <v>0</v>
      </c>
      <c r="I27" s="163">
        <f t="shared" si="0"/>
        <v>0</v>
      </c>
      <c r="J27" s="163">
        <f t="shared" si="0"/>
        <v>0</v>
      </c>
      <c r="K27" s="163">
        <f t="shared" si="0"/>
        <v>0</v>
      </c>
      <c r="L27" s="163">
        <f t="shared" si="0"/>
        <v>0</v>
      </c>
      <c r="M27" s="163">
        <f t="shared" si="0"/>
        <v>0</v>
      </c>
      <c r="N27" s="163">
        <f t="shared" si="0"/>
        <v>0</v>
      </c>
      <c r="O27" s="163">
        <f t="shared" si="0"/>
        <v>0</v>
      </c>
      <c r="P27" s="163">
        <f t="shared" si="0"/>
        <v>0</v>
      </c>
      <c r="Q27" s="163">
        <f t="shared" si="0"/>
        <v>0</v>
      </c>
      <c r="R27" s="163">
        <f t="shared" si="0"/>
        <v>0</v>
      </c>
      <c r="S27" s="163">
        <f t="shared" si="0"/>
        <v>0</v>
      </c>
      <c r="T27" s="163">
        <f t="shared" si="0"/>
        <v>0</v>
      </c>
      <c r="U27" s="163">
        <f t="shared" si="0"/>
        <v>0</v>
      </c>
      <c r="V27" s="163">
        <f t="shared" si="0"/>
        <v>0</v>
      </c>
      <c r="W27" s="163">
        <f t="shared" si="0"/>
        <v>0</v>
      </c>
      <c r="X27" s="163">
        <f t="shared" si="0"/>
        <v>0</v>
      </c>
      <c r="Y27" s="163">
        <f t="shared" si="0"/>
        <v>0</v>
      </c>
      <c r="Z27" s="163">
        <f t="shared" si="0"/>
        <v>0</v>
      </c>
    </row>
  </sheetData>
  <mergeCells count="14">
    <mergeCell ref="A4:A5"/>
    <mergeCell ref="B4:B5"/>
    <mergeCell ref="C4:C5"/>
    <mergeCell ref="D4:D5"/>
    <mergeCell ref="F4:J4"/>
    <mergeCell ref="D27:E27"/>
    <mergeCell ref="T4:W4"/>
    <mergeCell ref="X4:Z4"/>
    <mergeCell ref="AA4:AA5"/>
    <mergeCell ref="B6:B26"/>
    <mergeCell ref="C6:C26"/>
    <mergeCell ref="K4:S4"/>
    <mergeCell ref="E4:E5"/>
    <mergeCell ref="AA6:AA26"/>
  </mergeCells>
  <pageMargins left="0.7" right="0.7" top="0.75" bottom="0.75" header="0.3" footer="0.3"/>
  <pageSetup scale="57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"/>
  <sheetViews>
    <sheetView zoomScale="80" zoomScaleNormal="80" workbookViewId="0">
      <selection activeCell="E19" sqref="E19"/>
    </sheetView>
  </sheetViews>
  <sheetFormatPr defaultRowHeight="15" x14ac:dyDescent="0.25"/>
  <cols>
    <col min="1" max="1" width="10.28515625" customWidth="1"/>
    <col min="3" max="3" width="10.85546875" customWidth="1"/>
    <col min="4" max="4" width="12.5703125" customWidth="1"/>
  </cols>
  <sheetData>
    <row r="2" spans="1:27" x14ac:dyDescent="0.25">
      <c r="A2" s="112" t="s">
        <v>362</v>
      </c>
      <c r="B2" s="112" t="s">
        <v>361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60" t="s">
        <v>137</v>
      </c>
      <c r="C6" s="354" t="s">
        <v>561</v>
      </c>
      <c r="D6" s="149" t="s">
        <v>257</v>
      </c>
      <c r="E6" s="135">
        <v>1954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0"/>
      <c r="C7" s="356"/>
      <c r="D7" s="149" t="s">
        <v>258</v>
      </c>
      <c r="E7" s="135">
        <v>1954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x14ac:dyDescent="0.25">
      <c r="D8" s="318" t="s">
        <v>89</v>
      </c>
      <c r="E8" s="319"/>
      <c r="F8" s="163">
        <f t="shared" ref="F8:Z8" si="0">SUM(F6:F7)</f>
        <v>0</v>
      </c>
      <c r="G8" s="163">
        <f t="shared" si="0"/>
        <v>2</v>
      </c>
      <c r="H8" s="163">
        <f t="shared" si="0"/>
        <v>0</v>
      </c>
      <c r="I8" s="163">
        <f t="shared" si="0"/>
        <v>0</v>
      </c>
      <c r="J8" s="163">
        <f t="shared" si="0"/>
        <v>0</v>
      </c>
      <c r="K8" s="163">
        <f t="shared" si="0"/>
        <v>0</v>
      </c>
      <c r="L8" s="163">
        <f t="shared" si="0"/>
        <v>0</v>
      </c>
      <c r="M8" s="163">
        <f t="shared" si="0"/>
        <v>0</v>
      </c>
      <c r="N8" s="163">
        <f t="shared" si="0"/>
        <v>0</v>
      </c>
      <c r="O8" s="163">
        <f t="shared" si="0"/>
        <v>0</v>
      </c>
      <c r="P8" s="163">
        <f t="shared" si="0"/>
        <v>2</v>
      </c>
      <c r="Q8" s="163">
        <f t="shared" si="0"/>
        <v>0</v>
      </c>
      <c r="R8" s="163">
        <f t="shared" si="0"/>
        <v>0</v>
      </c>
      <c r="S8" s="163">
        <f t="shared" si="0"/>
        <v>0</v>
      </c>
      <c r="T8" s="163">
        <f t="shared" si="0"/>
        <v>2</v>
      </c>
      <c r="U8" s="163">
        <f t="shared" si="0"/>
        <v>0</v>
      </c>
      <c r="V8" s="163">
        <f t="shared" si="0"/>
        <v>0</v>
      </c>
      <c r="W8" s="163">
        <f t="shared" si="0"/>
        <v>0</v>
      </c>
      <c r="X8" s="163">
        <f t="shared" si="0"/>
        <v>2</v>
      </c>
      <c r="Y8" s="163">
        <f t="shared" si="0"/>
        <v>0</v>
      </c>
      <c r="Z8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8:E8"/>
    <mergeCell ref="T4:W4"/>
    <mergeCell ref="X4:Z4"/>
    <mergeCell ref="AA4:AA5"/>
    <mergeCell ref="B6:B7"/>
    <mergeCell ref="C6:C7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1"/>
  <sheetViews>
    <sheetView zoomScale="90" zoomScaleNormal="90" workbookViewId="0">
      <selection activeCell="C17" sqref="C17"/>
    </sheetView>
  </sheetViews>
  <sheetFormatPr defaultRowHeight="15" x14ac:dyDescent="0.25"/>
  <cols>
    <col min="3" max="3" width="11" customWidth="1"/>
    <col min="4" max="4" width="12.42578125" customWidth="1"/>
    <col min="9" max="9" width="10.28515625" customWidth="1"/>
  </cols>
  <sheetData>
    <row r="2" spans="1:27" x14ac:dyDescent="0.25">
      <c r="A2" s="112" t="s">
        <v>364</v>
      </c>
      <c r="B2" s="112" t="s">
        <v>363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customHeight="1" x14ac:dyDescent="0.25">
      <c r="A6" s="146">
        <v>1</v>
      </c>
      <c r="B6" s="348" t="s">
        <v>137</v>
      </c>
      <c r="C6" s="354" t="s">
        <v>560</v>
      </c>
      <c r="D6" s="149">
        <v>1102</v>
      </c>
      <c r="E6" s="135">
        <v>1933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49"/>
      <c r="C7" s="355"/>
      <c r="D7" s="149" t="s">
        <v>259</v>
      </c>
      <c r="E7" s="135">
        <v>1933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>
        <v>1</v>
      </c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49"/>
      <c r="C8" s="355"/>
      <c r="D8" s="149" t="s">
        <v>260</v>
      </c>
      <c r="E8" s="135">
        <v>1933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>
        <v>1</v>
      </c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46">
        <v>4</v>
      </c>
      <c r="B9" s="349"/>
      <c r="C9" s="355"/>
      <c r="D9" s="149" t="s">
        <v>261</v>
      </c>
      <c r="E9" s="135">
        <v>1933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>
        <v>1</v>
      </c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56"/>
    </row>
    <row r="10" spans="1:27" ht="15.75" x14ac:dyDescent="0.25">
      <c r="A10" s="146">
        <v>5</v>
      </c>
      <c r="B10" s="350"/>
      <c r="C10" s="356"/>
      <c r="D10" s="149" t="s">
        <v>262</v>
      </c>
      <c r="E10" s="135">
        <v>1933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>
        <v>1</v>
      </c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56"/>
    </row>
    <row r="11" spans="1:27" x14ac:dyDescent="0.25">
      <c r="D11" s="318" t="s">
        <v>89</v>
      </c>
      <c r="E11" s="319"/>
      <c r="F11" s="163">
        <f>SUM(F6:F10)</f>
        <v>1</v>
      </c>
      <c r="G11" s="163">
        <f t="shared" ref="G11:Z11" si="0">SUM(G6:G10)</f>
        <v>0</v>
      </c>
      <c r="H11" s="163">
        <f t="shared" si="0"/>
        <v>4</v>
      </c>
      <c r="I11" s="163">
        <f t="shared" si="0"/>
        <v>0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1</v>
      </c>
      <c r="Q11" s="163">
        <f t="shared" si="0"/>
        <v>4</v>
      </c>
      <c r="R11" s="163">
        <f t="shared" si="0"/>
        <v>0</v>
      </c>
      <c r="S11" s="163">
        <f t="shared" si="0"/>
        <v>0</v>
      </c>
      <c r="T11" s="163">
        <f>SUM(T6:T10)</f>
        <v>5</v>
      </c>
      <c r="U11" s="163">
        <f t="shared" si="0"/>
        <v>0</v>
      </c>
      <c r="V11" s="163">
        <f t="shared" si="0"/>
        <v>0</v>
      </c>
      <c r="W11" s="163">
        <f t="shared" si="0"/>
        <v>0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3">
    <mergeCell ref="B6:B10"/>
    <mergeCell ref="C6:C10"/>
    <mergeCell ref="E4:E5"/>
    <mergeCell ref="A4:A5"/>
    <mergeCell ref="B4:B5"/>
    <mergeCell ref="C4:C5"/>
    <mergeCell ref="D4:D5"/>
    <mergeCell ref="D11:E11"/>
    <mergeCell ref="T4:W4"/>
    <mergeCell ref="X4:Z4"/>
    <mergeCell ref="AA4:AA5"/>
    <mergeCell ref="K4:S4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zoomScale="90" zoomScaleNormal="90" workbookViewId="0">
      <selection activeCell="E25" sqref="E25"/>
    </sheetView>
  </sheetViews>
  <sheetFormatPr defaultRowHeight="15" x14ac:dyDescent="0.25"/>
  <cols>
    <col min="1" max="1" width="11.28515625" customWidth="1"/>
    <col min="3" max="3" width="10.28515625" customWidth="1"/>
    <col min="4" max="4" width="11.140625" customWidth="1"/>
  </cols>
  <sheetData>
    <row r="2" spans="1:27" x14ac:dyDescent="0.25">
      <c r="A2" s="112" t="s">
        <v>365</v>
      </c>
      <c r="B2" s="112" t="s">
        <v>562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customHeight="1" x14ac:dyDescent="0.25">
      <c r="A6" s="146">
        <v>1</v>
      </c>
      <c r="B6" s="140" t="s">
        <v>137</v>
      </c>
      <c r="C6" s="150"/>
      <c r="D6" s="147">
        <v>1069</v>
      </c>
      <c r="E6" s="136">
        <v>1932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x14ac:dyDescent="0.25">
      <c r="D7" s="318" t="s">
        <v>89</v>
      </c>
      <c r="E7" s="319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1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1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1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0"/>
  <sheetViews>
    <sheetView workbookViewId="0">
      <selection activeCell="P18" sqref="P18"/>
    </sheetView>
  </sheetViews>
  <sheetFormatPr defaultRowHeight="15" x14ac:dyDescent="0.25"/>
  <cols>
    <col min="4" max="4" width="12" customWidth="1"/>
  </cols>
  <sheetData>
    <row r="2" spans="1:27" x14ac:dyDescent="0.25">
      <c r="A2" s="112" t="s">
        <v>603</v>
      </c>
      <c r="B2" s="112" t="s">
        <v>487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6" t="s">
        <v>24</v>
      </c>
      <c r="S5" s="206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40" t="s">
        <v>488</v>
      </c>
      <c r="D6" s="136" t="s">
        <v>489</v>
      </c>
      <c r="E6" s="136">
        <v>1932</v>
      </c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>
        <v>1</v>
      </c>
      <c r="AA6" s="305" t="s">
        <v>604</v>
      </c>
    </row>
    <row r="7" spans="1:27" ht="15.75" x14ac:dyDescent="0.25">
      <c r="A7" s="117">
        <v>2</v>
      </c>
      <c r="B7" s="306"/>
      <c r="C7" s="341"/>
      <c r="D7" s="136" t="s">
        <v>490</v>
      </c>
      <c r="E7" s="136">
        <v>1932</v>
      </c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>
        <v>1</v>
      </c>
      <c r="AA7" s="313"/>
    </row>
    <row r="8" spans="1:27" ht="15.75" x14ac:dyDescent="0.25">
      <c r="A8" s="146">
        <v>3</v>
      </c>
      <c r="B8" s="306"/>
      <c r="C8" s="341"/>
      <c r="D8" s="136" t="s">
        <v>491</v>
      </c>
      <c r="E8" s="136">
        <v>1932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>
        <v>1</v>
      </c>
      <c r="AA8" s="313"/>
    </row>
    <row r="9" spans="1:27" ht="15.75" x14ac:dyDescent="0.25">
      <c r="A9" s="117">
        <v>4</v>
      </c>
      <c r="B9" s="306"/>
      <c r="C9" s="341"/>
      <c r="D9" s="136" t="s">
        <v>492</v>
      </c>
      <c r="E9" s="136">
        <v>1932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>
        <v>1</v>
      </c>
      <c r="AA9" s="313"/>
    </row>
    <row r="10" spans="1:27" ht="15.75" x14ac:dyDescent="0.25">
      <c r="A10" s="146">
        <v>5</v>
      </c>
      <c r="B10" s="306"/>
      <c r="C10" s="341"/>
      <c r="D10" s="136">
        <v>1297</v>
      </c>
      <c r="E10" s="136">
        <v>1932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>
        <v>1</v>
      </c>
      <c r="AA10" s="313"/>
    </row>
    <row r="11" spans="1:27" ht="15.75" x14ac:dyDescent="0.25">
      <c r="A11" s="195">
        <v>6</v>
      </c>
      <c r="B11" s="306"/>
      <c r="C11" s="341"/>
      <c r="D11" s="136" t="s">
        <v>493</v>
      </c>
      <c r="E11" s="136">
        <v>1932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>
        <v>1</v>
      </c>
      <c r="AA11" s="313"/>
    </row>
    <row r="12" spans="1:27" ht="15.75" x14ac:dyDescent="0.25">
      <c r="A12" s="195">
        <v>7</v>
      </c>
      <c r="B12" s="306"/>
      <c r="C12" s="341"/>
      <c r="D12" s="136" t="s">
        <v>494</v>
      </c>
      <c r="E12" s="136">
        <v>1932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>
        <v>1</v>
      </c>
      <c r="AA12" s="313"/>
    </row>
    <row r="13" spans="1:27" ht="15.75" x14ac:dyDescent="0.25">
      <c r="A13" s="117">
        <v>8</v>
      </c>
      <c r="B13" s="306"/>
      <c r="C13" s="342"/>
      <c r="D13" s="136">
        <v>1324</v>
      </c>
      <c r="E13" s="136">
        <v>1932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>
        <v>1</v>
      </c>
      <c r="AA13" s="314"/>
    </row>
    <row r="14" spans="1:27" x14ac:dyDescent="0.25">
      <c r="D14" s="318" t="s">
        <v>89</v>
      </c>
      <c r="E14" s="319"/>
      <c r="F14" s="163">
        <f t="shared" ref="F14:X14" si="0">SUM(F6:F13)</f>
        <v>0</v>
      </c>
      <c r="G14" s="163">
        <f t="shared" si="0"/>
        <v>0</v>
      </c>
      <c r="H14" s="163">
        <f t="shared" si="0"/>
        <v>0</v>
      </c>
      <c r="I14" s="163">
        <f t="shared" si="0"/>
        <v>0</v>
      </c>
      <c r="J14" s="163">
        <f t="shared" si="0"/>
        <v>0</v>
      </c>
      <c r="K14" s="163">
        <f t="shared" si="0"/>
        <v>0</v>
      </c>
      <c r="L14" s="163">
        <f t="shared" si="0"/>
        <v>0</v>
      </c>
      <c r="M14" s="163">
        <f t="shared" si="0"/>
        <v>0</v>
      </c>
      <c r="N14" s="163">
        <f t="shared" si="0"/>
        <v>0</v>
      </c>
      <c r="O14" s="163">
        <f t="shared" si="0"/>
        <v>0</v>
      </c>
      <c r="P14" s="163">
        <f t="shared" si="0"/>
        <v>0</v>
      </c>
      <c r="Q14" s="163">
        <f t="shared" si="0"/>
        <v>0</v>
      </c>
      <c r="R14" s="163">
        <f>SUM(R6:R13)</f>
        <v>0</v>
      </c>
      <c r="S14" s="163">
        <f t="shared" si="0"/>
        <v>0</v>
      </c>
      <c r="T14" s="163">
        <f t="shared" si="0"/>
        <v>0</v>
      </c>
      <c r="U14" s="163">
        <f t="shared" si="0"/>
        <v>0</v>
      </c>
      <c r="V14" s="163">
        <f t="shared" si="0"/>
        <v>0</v>
      </c>
      <c r="W14" s="163">
        <f t="shared" si="0"/>
        <v>0</v>
      </c>
      <c r="X14" s="163">
        <f t="shared" si="0"/>
        <v>0</v>
      </c>
      <c r="Y14" s="163">
        <f>SUM(Y6:Y13)</f>
        <v>0</v>
      </c>
      <c r="Z14" s="163">
        <f>SUM(Z6:Z13)</f>
        <v>8</v>
      </c>
    </row>
    <row r="20" spans="11:11" x14ac:dyDescent="0.25">
      <c r="K20" s="151"/>
    </row>
  </sheetData>
  <mergeCells count="14">
    <mergeCell ref="B6:B13"/>
    <mergeCell ref="C6:C13"/>
    <mergeCell ref="A4:A5"/>
    <mergeCell ref="B4:B5"/>
    <mergeCell ref="C4:C5"/>
    <mergeCell ref="D14:E14"/>
    <mergeCell ref="K4:S4"/>
    <mergeCell ref="T4:W4"/>
    <mergeCell ref="X4:Z4"/>
    <mergeCell ref="AA4:AA5"/>
    <mergeCell ref="D4:D5"/>
    <mergeCell ref="E4:E5"/>
    <mergeCell ref="F4:J4"/>
    <mergeCell ref="AA6:AA13"/>
  </mergeCells>
  <pageMargins left="0.7" right="0.7" top="0.75" bottom="0.75" header="0.3" footer="0.3"/>
  <pageSetup paperSize="9" scale="52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2:AA11"/>
  <sheetViews>
    <sheetView zoomScale="80" zoomScaleNormal="80" workbookViewId="0">
      <selection activeCell="D19" sqref="D19"/>
    </sheetView>
  </sheetViews>
  <sheetFormatPr defaultRowHeight="15" x14ac:dyDescent="0.25"/>
  <cols>
    <col min="3" max="3" width="11.42578125" customWidth="1"/>
    <col min="4" max="4" width="12.42578125" customWidth="1"/>
    <col min="9" max="9" width="11.85546875" customWidth="1"/>
  </cols>
  <sheetData>
    <row r="2" spans="1:27" x14ac:dyDescent="0.25">
      <c r="A2" s="112" t="s">
        <v>605</v>
      </c>
      <c r="B2" s="112" t="s">
        <v>366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60" t="s">
        <v>137</v>
      </c>
      <c r="C6" s="354" t="s">
        <v>564</v>
      </c>
      <c r="D6" s="147" t="s">
        <v>263</v>
      </c>
      <c r="E6" s="136">
        <v>1966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0"/>
      <c r="C7" s="355"/>
      <c r="D7" s="147" t="s">
        <v>264</v>
      </c>
      <c r="E7" s="136">
        <v>1966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0"/>
      <c r="C8" s="355"/>
      <c r="D8" s="136" t="s">
        <v>265</v>
      </c>
      <c r="E8" s="136">
        <v>1966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0"/>
      <c r="C9" s="355"/>
      <c r="D9" s="136" t="s">
        <v>266</v>
      </c>
      <c r="E9" s="136">
        <v>1966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0"/>
      <c r="C10" s="356"/>
      <c r="D10" s="136" t="s">
        <v>267</v>
      </c>
      <c r="E10" s="136">
        <v>1966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x14ac:dyDescent="0.25">
      <c r="D11" s="318" t="s">
        <v>89</v>
      </c>
      <c r="E11" s="319"/>
      <c r="F11" s="163">
        <f t="shared" ref="F11:Z11" si="0">SUM(F6:F10)</f>
        <v>0</v>
      </c>
      <c r="G11" s="163">
        <f t="shared" si="0"/>
        <v>0</v>
      </c>
      <c r="H11" s="163">
        <f t="shared" si="0"/>
        <v>0</v>
      </c>
      <c r="I11" s="163">
        <f t="shared" si="0"/>
        <v>5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5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1</v>
      </c>
      <c r="U11" s="163">
        <f t="shared" si="0"/>
        <v>0</v>
      </c>
      <c r="V11" s="163">
        <f t="shared" si="0"/>
        <v>0</v>
      </c>
      <c r="W11" s="163">
        <f t="shared" si="0"/>
        <v>4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11:E11"/>
    <mergeCell ref="T4:W4"/>
    <mergeCell ref="X4:Z4"/>
    <mergeCell ref="AA4:AA5"/>
    <mergeCell ref="B6:B10"/>
    <mergeCell ref="C6:C10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80" zoomScaleNormal="80" workbookViewId="0">
      <selection activeCell="F16" sqref="F16"/>
    </sheetView>
  </sheetViews>
  <sheetFormatPr defaultRowHeight="15" x14ac:dyDescent="0.25"/>
  <cols>
    <col min="3" max="3" width="11.42578125" customWidth="1"/>
    <col min="4" max="4" width="12" customWidth="1"/>
    <col min="9" max="9" width="12.5703125" customWidth="1"/>
  </cols>
  <sheetData>
    <row r="2" spans="1:27" x14ac:dyDescent="0.25">
      <c r="A2" s="112" t="s">
        <v>606</v>
      </c>
      <c r="B2" s="301" t="s">
        <v>607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60" t="s">
        <v>137</v>
      </c>
      <c r="C6" s="354" t="s">
        <v>565</v>
      </c>
      <c r="D6" s="147" t="s">
        <v>268</v>
      </c>
      <c r="E6" s="136">
        <v>1973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0"/>
      <c r="C7" s="355"/>
      <c r="D7" s="147" t="s">
        <v>269</v>
      </c>
      <c r="E7" s="136">
        <v>1973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0"/>
      <c r="C8" s="355"/>
      <c r="D8" s="147" t="s">
        <v>270</v>
      </c>
      <c r="E8" s="136">
        <v>1973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0"/>
      <c r="C9" s="355"/>
      <c r="D9" s="147" t="s">
        <v>271</v>
      </c>
      <c r="E9" s="136">
        <v>1973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0"/>
      <c r="C10" s="355"/>
      <c r="D10" s="149" t="s">
        <v>272</v>
      </c>
      <c r="E10" s="136">
        <v>1973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0"/>
      <c r="C11" s="356"/>
      <c r="D11" s="149" t="s">
        <v>273</v>
      </c>
      <c r="E11" s="136">
        <v>1973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x14ac:dyDescent="0.25">
      <c r="D12" s="318" t="s">
        <v>89</v>
      </c>
      <c r="E12" s="319"/>
      <c r="F12" s="163">
        <f t="shared" ref="F12:Z12" si="0">SUM(F6:F11)</f>
        <v>0</v>
      </c>
      <c r="G12" s="163">
        <f t="shared" si="0"/>
        <v>0</v>
      </c>
      <c r="H12" s="163">
        <f t="shared" si="0"/>
        <v>6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6</v>
      </c>
      <c r="Q12" s="163">
        <f t="shared" si="0"/>
        <v>0</v>
      </c>
      <c r="R12" s="163">
        <f t="shared" si="0"/>
        <v>0</v>
      </c>
      <c r="S12" s="163">
        <f t="shared" si="0"/>
        <v>0</v>
      </c>
      <c r="T12" s="163">
        <f t="shared" si="0"/>
        <v>6</v>
      </c>
      <c r="U12" s="163">
        <f t="shared" si="0"/>
        <v>0</v>
      </c>
      <c r="V12" s="163">
        <f t="shared" si="0"/>
        <v>0</v>
      </c>
      <c r="W12" s="163">
        <f t="shared" si="0"/>
        <v>0</v>
      </c>
      <c r="X12" s="163">
        <f t="shared" si="0"/>
        <v>6</v>
      </c>
      <c r="Y12" s="163">
        <f t="shared" si="0"/>
        <v>0</v>
      </c>
      <c r="Z12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12:E12"/>
    <mergeCell ref="T4:W4"/>
    <mergeCell ref="X4:Z4"/>
    <mergeCell ref="AA4:AA5"/>
    <mergeCell ref="B6:B11"/>
    <mergeCell ref="C6:C11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2:AA52"/>
  <sheetViews>
    <sheetView zoomScale="98" zoomScaleNormal="98" workbookViewId="0">
      <selection activeCell="F13" sqref="F13"/>
    </sheetView>
  </sheetViews>
  <sheetFormatPr defaultRowHeight="15" x14ac:dyDescent="0.25"/>
  <cols>
    <col min="3" max="3" width="13.7109375" customWidth="1"/>
    <col min="4" max="4" width="10.5703125" customWidth="1"/>
    <col min="9" max="9" width="10.85546875" customWidth="1"/>
    <col min="27" max="27" width="19.140625" customWidth="1"/>
  </cols>
  <sheetData>
    <row r="2" spans="1:27" x14ac:dyDescent="0.25">
      <c r="A2" s="112" t="s">
        <v>367</v>
      </c>
      <c r="B2" s="301" t="s">
        <v>608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2">
        <v>1</v>
      </c>
      <c r="B6" s="307" t="s">
        <v>137</v>
      </c>
      <c r="C6" s="340" t="s">
        <v>566</v>
      </c>
      <c r="D6" s="147" t="s">
        <v>274</v>
      </c>
      <c r="E6" s="136">
        <v>1954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ht="15.75" x14ac:dyDescent="0.25">
      <c r="A7" s="142">
        <v>2</v>
      </c>
      <c r="B7" s="316"/>
      <c r="C7" s="341"/>
      <c r="D7" s="147" t="s">
        <v>275</v>
      </c>
      <c r="E7" s="136">
        <v>1954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2">
        <v>3</v>
      </c>
      <c r="B8" s="316"/>
      <c r="C8" s="341"/>
      <c r="D8" s="147" t="s">
        <v>276</v>
      </c>
      <c r="E8" s="136">
        <v>1954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42">
        <v>4</v>
      </c>
      <c r="B9" s="316"/>
      <c r="C9" s="341"/>
      <c r="D9" s="147" t="s">
        <v>277</v>
      </c>
      <c r="E9" s="136">
        <v>1954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2">
        <v>5</v>
      </c>
      <c r="B10" s="316"/>
      <c r="C10" s="341"/>
      <c r="D10" s="147" t="s">
        <v>278</v>
      </c>
      <c r="E10" s="136">
        <v>1954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42">
        <v>6</v>
      </c>
      <c r="B11" s="316"/>
      <c r="C11" s="341"/>
      <c r="D11" s="147" t="s">
        <v>279</v>
      </c>
      <c r="E11" s="136">
        <v>1954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2">
        <v>7</v>
      </c>
      <c r="B12" s="316"/>
      <c r="C12" s="341"/>
      <c r="D12" s="147" t="s">
        <v>280</v>
      </c>
      <c r="E12" s="136">
        <v>1954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42">
        <v>8</v>
      </c>
      <c r="B13" s="316"/>
      <c r="C13" s="341"/>
      <c r="D13" s="147" t="s">
        <v>281</v>
      </c>
      <c r="E13" s="136">
        <v>1954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2">
        <v>9</v>
      </c>
      <c r="B14" s="316"/>
      <c r="C14" s="341"/>
      <c r="D14" s="147" t="s">
        <v>282</v>
      </c>
      <c r="E14" s="136">
        <v>1954</v>
      </c>
      <c r="F14" s="162"/>
      <c r="G14" s="162"/>
      <c r="H14" s="162">
        <v>1</v>
      </c>
      <c r="I14" s="162"/>
      <c r="J14" s="162"/>
      <c r="K14" s="162"/>
      <c r="L14" s="162"/>
      <c r="M14" s="162"/>
      <c r="N14" s="162"/>
      <c r="O14" s="162"/>
      <c r="P14" s="162"/>
      <c r="Q14" s="162">
        <v>1</v>
      </c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42">
        <v>10</v>
      </c>
      <c r="B15" s="316"/>
      <c r="C15" s="341"/>
      <c r="D15" s="147" t="s">
        <v>283</v>
      </c>
      <c r="E15" s="136">
        <v>1954</v>
      </c>
      <c r="F15" s="162"/>
      <c r="G15" s="162"/>
      <c r="H15" s="162">
        <v>1</v>
      </c>
      <c r="I15" s="162"/>
      <c r="J15" s="162"/>
      <c r="K15" s="162"/>
      <c r="L15" s="162"/>
      <c r="M15" s="162"/>
      <c r="N15" s="162"/>
      <c r="O15" s="162"/>
      <c r="P15" s="162"/>
      <c r="Q15" s="162">
        <v>1</v>
      </c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2">
        <v>11</v>
      </c>
      <c r="B16" s="316"/>
      <c r="C16" s="341"/>
      <c r="D16" s="147" t="s">
        <v>284</v>
      </c>
      <c r="E16" s="136">
        <v>1954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/>
      <c r="Q16" s="162">
        <v>1</v>
      </c>
      <c r="R16" s="162"/>
      <c r="S16" s="162"/>
      <c r="T16" s="162"/>
      <c r="U16" s="162"/>
      <c r="V16" s="162"/>
      <c r="W16" s="162">
        <v>1</v>
      </c>
      <c r="X16" s="162">
        <v>1</v>
      </c>
      <c r="Y16" s="162"/>
      <c r="Z16" s="162"/>
      <c r="AA16" s="140"/>
    </row>
    <row r="17" spans="1:27" ht="15.75" x14ac:dyDescent="0.25">
      <c r="A17" s="142">
        <v>12</v>
      </c>
      <c r="B17" s="316"/>
      <c r="C17" s="341"/>
      <c r="D17" s="147" t="s">
        <v>285</v>
      </c>
      <c r="E17" s="136">
        <v>1954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/>
      <c r="Q17" s="162">
        <v>1</v>
      </c>
      <c r="R17" s="162"/>
      <c r="S17" s="162"/>
      <c r="T17" s="162"/>
      <c r="U17" s="162"/>
      <c r="V17" s="162"/>
      <c r="W17" s="162">
        <v>1</v>
      </c>
      <c r="X17" s="162">
        <v>1</v>
      </c>
      <c r="Y17" s="162"/>
      <c r="Z17" s="162"/>
      <c r="AA17" s="140"/>
    </row>
    <row r="18" spans="1:27" ht="15.75" x14ac:dyDescent="0.25">
      <c r="A18" s="142">
        <v>13</v>
      </c>
      <c r="B18" s="316"/>
      <c r="C18" s="341"/>
      <c r="D18" s="147" t="s">
        <v>286</v>
      </c>
      <c r="E18" s="136">
        <v>1954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/>
      <c r="Q18" s="162">
        <v>1</v>
      </c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42">
        <v>14</v>
      </c>
      <c r="B19" s="316"/>
      <c r="C19" s="341"/>
      <c r="D19" s="147" t="s">
        <v>287</v>
      </c>
      <c r="E19" s="136">
        <v>1954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/>
      <c r="Q19" s="162">
        <v>1</v>
      </c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40"/>
    </row>
    <row r="20" spans="1:27" ht="15.75" x14ac:dyDescent="0.25">
      <c r="A20" s="142">
        <v>15</v>
      </c>
      <c r="B20" s="316"/>
      <c r="C20" s="341"/>
      <c r="D20" s="147" t="s">
        <v>288</v>
      </c>
      <c r="E20" s="136">
        <v>1954</v>
      </c>
      <c r="F20" s="162"/>
      <c r="G20" s="162"/>
      <c r="H20" s="162">
        <v>1</v>
      </c>
      <c r="I20" s="162"/>
      <c r="J20" s="162"/>
      <c r="K20" s="162"/>
      <c r="L20" s="162"/>
      <c r="M20" s="162"/>
      <c r="N20" s="162"/>
      <c r="O20" s="162"/>
      <c r="P20" s="162"/>
      <c r="Q20" s="162">
        <v>1</v>
      </c>
      <c r="R20" s="162"/>
      <c r="S20" s="162"/>
      <c r="T20" s="162"/>
      <c r="U20" s="162"/>
      <c r="V20" s="162"/>
      <c r="W20" s="162">
        <v>1</v>
      </c>
      <c r="X20" s="162">
        <v>1</v>
      </c>
      <c r="Y20" s="162"/>
      <c r="Z20" s="162"/>
      <c r="AA20" s="140"/>
    </row>
    <row r="21" spans="1:27" ht="15.75" x14ac:dyDescent="0.25">
      <c r="A21" s="142">
        <v>16</v>
      </c>
      <c r="B21" s="316"/>
      <c r="C21" s="341"/>
      <c r="D21" s="147" t="s">
        <v>289</v>
      </c>
      <c r="E21" s="136">
        <v>1954</v>
      </c>
      <c r="F21" s="162"/>
      <c r="G21" s="162"/>
      <c r="H21" s="162">
        <v>1</v>
      </c>
      <c r="I21" s="162"/>
      <c r="J21" s="162"/>
      <c r="K21" s="162"/>
      <c r="L21" s="162"/>
      <c r="M21" s="162"/>
      <c r="N21" s="162"/>
      <c r="O21" s="162"/>
      <c r="P21" s="162"/>
      <c r="Q21" s="162">
        <v>1</v>
      </c>
      <c r="R21" s="162"/>
      <c r="S21" s="162"/>
      <c r="T21" s="162"/>
      <c r="U21" s="162"/>
      <c r="V21" s="162"/>
      <c r="W21" s="162">
        <v>1</v>
      </c>
      <c r="X21" s="162">
        <v>1</v>
      </c>
      <c r="Y21" s="162"/>
      <c r="Z21" s="162"/>
      <c r="AA21" s="140"/>
    </row>
    <row r="22" spans="1:27" ht="15.75" x14ac:dyDescent="0.25">
      <c r="A22" s="142">
        <v>17</v>
      </c>
      <c r="B22" s="316"/>
      <c r="C22" s="341"/>
      <c r="D22" s="147">
        <v>508</v>
      </c>
      <c r="E22" s="136">
        <v>1954</v>
      </c>
      <c r="F22" s="162"/>
      <c r="G22" s="162"/>
      <c r="H22" s="162"/>
      <c r="I22" s="162"/>
      <c r="J22" s="162">
        <v>1</v>
      </c>
      <c r="K22" s="162"/>
      <c r="L22" s="162"/>
      <c r="M22" s="162"/>
      <c r="N22" s="162"/>
      <c r="O22" s="162"/>
      <c r="P22" s="162"/>
      <c r="Q22" s="162">
        <v>1</v>
      </c>
      <c r="R22" s="162"/>
      <c r="S22" s="162"/>
      <c r="T22" s="162">
        <v>1</v>
      </c>
      <c r="U22" s="162"/>
      <c r="V22" s="162"/>
      <c r="W22" s="162"/>
      <c r="X22" s="162">
        <v>1</v>
      </c>
      <c r="Y22" s="162"/>
      <c r="Z22" s="162"/>
      <c r="AA22" s="140"/>
    </row>
    <row r="23" spans="1:27" ht="15.75" x14ac:dyDescent="0.25">
      <c r="A23" s="142">
        <v>18</v>
      </c>
      <c r="B23" s="316"/>
      <c r="C23" s="341"/>
      <c r="D23" s="147">
        <v>509</v>
      </c>
      <c r="E23" s="136">
        <v>1954</v>
      </c>
      <c r="F23" s="162"/>
      <c r="G23" s="162"/>
      <c r="H23" s="162"/>
      <c r="I23" s="162"/>
      <c r="J23" s="162">
        <v>1</v>
      </c>
      <c r="K23" s="162"/>
      <c r="L23" s="162"/>
      <c r="M23" s="162"/>
      <c r="N23" s="162"/>
      <c r="O23" s="162"/>
      <c r="P23" s="162"/>
      <c r="Q23" s="162">
        <v>1</v>
      </c>
      <c r="R23" s="162"/>
      <c r="S23" s="162"/>
      <c r="T23" s="162">
        <v>1</v>
      </c>
      <c r="U23" s="162"/>
      <c r="V23" s="162"/>
      <c r="W23" s="162"/>
      <c r="X23" s="162">
        <v>1</v>
      </c>
      <c r="Y23" s="162"/>
      <c r="Z23" s="162"/>
      <c r="AA23" s="140"/>
    </row>
    <row r="24" spans="1:27" ht="15.75" x14ac:dyDescent="0.25">
      <c r="A24" s="142">
        <v>19</v>
      </c>
      <c r="B24" s="316"/>
      <c r="C24" s="341"/>
      <c r="D24" s="147">
        <v>510</v>
      </c>
      <c r="E24" s="136">
        <v>1954</v>
      </c>
      <c r="F24" s="162"/>
      <c r="G24" s="162"/>
      <c r="H24" s="162"/>
      <c r="I24" s="162"/>
      <c r="J24" s="162">
        <v>1</v>
      </c>
      <c r="K24" s="162"/>
      <c r="L24" s="162"/>
      <c r="M24" s="162"/>
      <c r="N24" s="162"/>
      <c r="O24" s="162"/>
      <c r="P24" s="162"/>
      <c r="Q24" s="162">
        <v>1</v>
      </c>
      <c r="R24" s="162"/>
      <c r="S24" s="162"/>
      <c r="T24" s="162"/>
      <c r="U24" s="162"/>
      <c r="V24" s="162"/>
      <c r="W24" s="162">
        <v>1</v>
      </c>
      <c r="X24" s="162">
        <v>1</v>
      </c>
      <c r="Y24" s="162"/>
      <c r="Z24" s="162"/>
      <c r="AA24" s="140"/>
    </row>
    <row r="25" spans="1:27" ht="15.75" x14ac:dyDescent="0.25">
      <c r="A25" s="142">
        <v>20</v>
      </c>
      <c r="B25" s="316"/>
      <c r="C25" s="341"/>
      <c r="D25" s="147">
        <v>511</v>
      </c>
      <c r="E25" s="136">
        <v>1954</v>
      </c>
      <c r="F25" s="162"/>
      <c r="G25" s="162"/>
      <c r="H25" s="162"/>
      <c r="I25" s="162"/>
      <c r="J25" s="162">
        <v>1</v>
      </c>
      <c r="K25" s="162"/>
      <c r="L25" s="162"/>
      <c r="M25" s="162"/>
      <c r="N25" s="162"/>
      <c r="O25" s="162"/>
      <c r="P25" s="162"/>
      <c r="Q25" s="162">
        <v>1</v>
      </c>
      <c r="R25" s="162"/>
      <c r="S25" s="162"/>
      <c r="T25" s="162">
        <v>1</v>
      </c>
      <c r="U25" s="162"/>
      <c r="V25" s="162"/>
      <c r="W25" s="162"/>
      <c r="X25" s="162">
        <v>1</v>
      </c>
      <c r="Y25" s="162"/>
      <c r="Z25" s="162"/>
      <c r="AA25" s="140"/>
    </row>
    <row r="26" spans="1:27" ht="15.75" x14ac:dyDescent="0.25">
      <c r="A26" s="142">
        <v>21</v>
      </c>
      <c r="B26" s="316"/>
      <c r="C26" s="341"/>
      <c r="D26" s="147">
        <v>512</v>
      </c>
      <c r="E26" s="136">
        <v>1954</v>
      </c>
      <c r="F26" s="162"/>
      <c r="G26" s="162"/>
      <c r="H26" s="162"/>
      <c r="I26" s="162"/>
      <c r="J26" s="162">
        <v>1</v>
      </c>
      <c r="K26" s="162"/>
      <c r="L26" s="162"/>
      <c r="M26" s="162"/>
      <c r="N26" s="162"/>
      <c r="O26" s="162"/>
      <c r="P26" s="162"/>
      <c r="Q26" s="162">
        <v>1</v>
      </c>
      <c r="R26" s="162"/>
      <c r="S26" s="162"/>
      <c r="T26" s="162"/>
      <c r="U26" s="162"/>
      <c r="V26" s="162"/>
      <c r="W26" s="162">
        <v>1</v>
      </c>
      <c r="X26" s="162">
        <v>1</v>
      </c>
      <c r="Y26" s="162"/>
      <c r="Z26" s="162"/>
      <c r="AA26" s="140"/>
    </row>
    <row r="27" spans="1:27" ht="15.75" x14ac:dyDescent="0.25">
      <c r="A27" s="142">
        <v>22</v>
      </c>
      <c r="B27" s="316"/>
      <c r="C27" s="341"/>
      <c r="D27" s="147">
        <v>513</v>
      </c>
      <c r="E27" s="136">
        <v>1954</v>
      </c>
      <c r="F27" s="162"/>
      <c r="G27" s="162"/>
      <c r="H27" s="162"/>
      <c r="I27" s="162"/>
      <c r="J27" s="162">
        <v>1</v>
      </c>
      <c r="K27" s="162"/>
      <c r="L27" s="162"/>
      <c r="M27" s="162"/>
      <c r="N27" s="162"/>
      <c r="O27" s="162"/>
      <c r="P27" s="162"/>
      <c r="Q27" s="162">
        <v>1</v>
      </c>
      <c r="R27" s="162"/>
      <c r="S27" s="162"/>
      <c r="T27" s="162">
        <v>1</v>
      </c>
      <c r="U27" s="162"/>
      <c r="V27" s="162"/>
      <c r="W27" s="162"/>
      <c r="X27" s="162">
        <v>1</v>
      </c>
      <c r="Y27" s="162"/>
      <c r="Z27" s="162"/>
      <c r="AA27" s="140"/>
    </row>
    <row r="28" spans="1:27" ht="15.75" customHeight="1" x14ac:dyDescent="0.25">
      <c r="A28" s="142">
        <v>23</v>
      </c>
      <c r="B28" s="316"/>
      <c r="C28" s="341"/>
      <c r="D28" s="147">
        <v>527</v>
      </c>
      <c r="E28" s="136">
        <v>1954</v>
      </c>
      <c r="F28" s="162"/>
      <c r="G28" s="162"/>
      <c r="H28" s="162"/>
      <c r="I28" s="162"/>
      <c r="J28" s="162">
        <v>1</v>
      </c>
      <c r="K28" s="162"/>
      <c r="L28" s="162"/>
      <c r="M28" s="162"/>
      <c r="N28" s="162"/>
      <c r="O28" s="162"/>
      <c r="P28" s="162">
        <v>1</v>
      </c>
      <c r="Q28" s="162"/>
      <c r="R28" s="162"/>
      <c r="S28" s="162"/>
      <c r="T28" s="162">
        <v>1</v>
      </c>
      <c r="U28" s="162"/>
      <c r="V28" s="162"/>
      <c r="W28" s="162"/>
      <c r="X28" s="162">
        <v>1</v>
      </c>
      <c r="Y28" s="162"/>
      <c r="Z28" s="162"/>
      <c r="AA28" s="140"/>
    </row>
    <row r="29" spans="1:27" ht="15.75" x14ac:dyDescent="0.25">
      <c r="A29" s="142">
        <v>24</v>
      </c>
      <c r="B29" s="316"/>
      <c r="C29" s="341"/>
      <c r="D29" s="147">
        <v>528</v>
      </c>
      <c r="E29" s="136">
        <v>1954</v>
      </c>
      <c r="F29" s="162"/>
      <c r="G29" s="162"/>
      <c r="H29" s="162"/>
      <c r="I29" s="162"/>
      <c r="J29" s="162">
        <v>1</v>
      </c>
      <c r="K29" s="162"/>
      <c r="L29" s="162"/>
      <c r="M29" s="162"/>
      <c r="N29" s="162"/>
      <c r="O29" s="162"/>
      <c r="P29" s="162">
        <v>1</v>
      </c>
      <c r="Q29" s="162"/>
      <c r="R29" s="162"/>
      <c r="S29" s="162"/>
      <c r="T29" s="162"/>
      <c r="U29" s="162"/>
      <c r="V29" s="162"/>
      <c r="W29" s="162">
        <v>1</v>
      </c>
      <c r="X29" s="162">
        <v>1</v>
      </c>
      <c r="Y29" s="162"/>
      <c r="Z29" s="162"/>
      <c r="AA29" s="140"/>
    </row>
    <row r="30" spans="1:27" ht="15.75" x14ac:dyDescent="0.25">
      <c r="A30" s="142">
        <v>25</v>
      </c>
      <c r="B30" s="316"/>
      <c r="C30" s="341"/>
      <c r="D30" s="147">
        <v>529</v>
      </c>
      <c r="E30" s="136">
        <v>1954</v>
      </c>
      <c r="F30" s="162"/>
      <c r="G30" s="162"/>
      <c r="H30" s="162"/>
      <c r="I30" s="162"/>
      <c r="J30" s="162">
        <v>1</v>
      </c>
      <c r="K30" s="162"/>
      <c r="L30" s="162"/>
      <c r="M30" s="162"/>
      <c r="N30" s="162"/>
      <c r="O30" s="162"/>
      <c r="P30" s="162">
        <v>1</v>
      </c>
      <c r="Q30" s="162"/>
      <c r="R30" s="162"/>
      <c r="S30" s="162"/>
      <c r="T30" s="162"/>
      <c r="U30" s="162"/>
      <c r="V30" s="162"/>
      <c r="W30" s="162">
        <v>1</v>
      </c>
      <c r="X30" s="162">
        <v>1</v>
      </c>
      <c r="Y30" s="162"/>
      <c r="Z30" s="162"/>
      <c r="AA30" s="140"/>
    </row>
    <row r="31" spans="1:27" ht="15.75" x14ac:dyDescent="0.25">
      <c r="A31" s="142">
        <v>26</v>
      </c>
      <c r="B31" s="316"/>
      <c r="C31" s="341"/>
      <c r="D31" s="147">
        <v>530</v>
      </c>
      <c r="E31" s="136">
        <v>1954</v>
      </c>
      <c r="F31" s="162"/>
      <c r="G31" s="162"/>
      <c r="H31" s="162"/>
      <c r="I31" s="162"/>
      <c r="J31" s="162">
        <v>1</v>
      </c>
      <c r="K31" s="162"/>
      <c r="L31" s="162"/>
      <c r="M31" s="162"/>
      <c r="N31" s="162"/>
      <c r="O31" s="162"/>
      <c r="P31" s="162">
        <v>1</v>
      </c>
      <c r="Q31" s="162"/>
      <c r="R31" s="162"/>
      <c r="S31" s="162"/>
      <c r="T31" s="162">
        <v>1</v>
      </c>
      <c r="U31" s="162"/>
      <c r="V31" s="162"/>
      <c r="W31" s="162"/>
      <c r="X31" s="162">
        <v>1</v>
      </c>
      <c r="Y31" s="162"/>
      <c r="Z31" s="162"/>
      <c r="AA31" s="140"/>
    </row>
    <row r="32" spans="1:27" ht="15.75" x14ac:dyDescent="0.25">
      <c r="A32" s="142">
        <v>27</v>
      </c>
      <c r="B32" s="316"/>
      <c r="C32" s="341"/>
      <c r="D32" s="147">
        <v>531</v>
      </c>
      <c r="E32" s="136">
        <v>1954</v>
      </c>
      <c r="F32" s="162"/>
      <c r="G32" s="162"/>
      <c r="H32" s="162"/>
      <c r="I32" s="162"/>
      <c r="J32" s="162">
        <v>1</v>
      </c>
      <c r="K32" s="162"/>
      <c r="L32" s="162"/>
      <c r="M32" s="162"/>
      <c r="N32" s="162"/>
      <c r="O32" s="162"/>
      <c r="P32" s="162">
        <v>1</v>
      </c>
      <c r="Q32" s="162"/>
      <c r="R32" s="162"/>
      <c r="S32" s="162"/>
      <c r="T32" s="162"/>
      <c r="U32" s="162"/>
      <c r="V32" s="162"/>
      <c r="W32" s="162">
        <v>1</v>
      </c>
      <c r="X32" s="162">
        <v>1</v>
      </c>
      <c r="Y32" s="162"/>
      <c r="Z32" s="162"/>
      <c r="AA32" s="140"/>
    </row>
    <row r="33" spans="1:27" ht="15.75" x14ac:dyDescent="0.25">
      <c r="A33" s="142">
        <v>28</v>
      </c>
      <c r="B33" s="316"/>
      <c r="C33" s="341"/>
      <c r="D33" s="147">
        <v>532</v>
      </c>
      <c r="E33" s="136">
        <v>1954</v>
      </c>
      <c r="F33" s="162"/>
      <c r="G33" s="162"/>
      <c r="H33" s="162"/>
      <c r="I33" s="162"/>
      <c r="J33" s="162">
        <v>1</v>
      </c>
      <c r="K33" s="162"/>
      <c r="L33" s="162"/>
      <c r="M33" s="162"/>
      <c r="N33" s="162"/>
      <c r="O33" s="162"/>
      <c r="P33" s="162">
        <v>1</v>
      </c>
      <c r="Q33" s="162"/>
      <c r="R33" s="162"/>
      <c r="S33" s="162"/>
      <c r="T33" s="162">
        <v>1</v>
      </c>
      <c r="U33" s="162"/>
      <c r="V33" s="162"/>
      <c r="W33" s="162"/>
      <c r="X33" s="162">
        <v>1</v>
      </c>
      <c r="Y33" s="162"/>
      <c r="Z33" s="162"/>
      <c r="AA33" s="140"/>
    </row>
    <row r="34" spans="1:27" ht="15.75" x14ac:dyDescent="0.25">
      <c r="A34" s="142">
        <v>29</v>
      </c>
      <c r="B34" s="316"/>
      <c r="C34" s="341"/>
      <c r="D34" s="147" t="s">
        <v>290</v>
      </c>
      <c r="E34" s="136">
        <v>1954</v>
      </c>
      <c r="F34" s="162"/>
      <c r="G34" s="162">
        <v>1</v>
      </c>
      <c r="H34" s="162"/>
      <c r="I34" s="162"/>
      <c r="J34" s="162"/>
      <c r="K34" s="162"/>
      <c r="L34" s="162"/>
      <c r="M34" s="162"/>
      <c r="N34" s="162"/>
      <c r="O34" s="162"/>
      <c r="P34" s="162">
        <v>1</v>
      </c>
      <c r="Q34" s="162"/>
      <c r="R34" s="162"/>
      <c r="S34" s="162"/>
      <c r="T34" s="162"/>
      <c r="U34" s="162"/>
      <c r="V34" s="162"/>
      <c r="W34" s="162">
        <v>1</v>
      </c>
      <c r="X34" s="162">
        <v>1</v>
      </c>
      <c r="Y34" s="162"/>
      <c r="Z34" s="162"/>
      <c r="AA34" s="140"/>
    </row>
    <row r="35" spans="1:27" ht="15.75" x14ac:dyDescent="0.25">
      <c r="A35" s="142">
        <v>30</v>
      </c>
      <c r="B35" s="316"/>
      <c r="C35" s="341"/>
      <c r="D35" s="148" t="s">
        <v>291</v>
      </c>
      <c r="E35" s="136">
        <v>1954</v>
      </c>
      <c r="F35" s="162"/>
      <c r="G35" s="162">
        <v>1</v>
      </c>
      <c r="H35" s="162"/>
      <c r="I35" s="162"/>
      <c r="J35" s="162"/>
      <c r="K35" s="162"/>
      <c r="L35" s="162"/>
      <c r="M35" s="162"/>
      <c r="N35" s="162"/>
      <c r="O35" s="162"/>
      <c r="P35" s="162">
        <v>1</v>
      </c>
      <c r="Q35" s="162"/>
      <c r="R35" s="162"/>
      <c r="S35" s="162"/>
      <c r="T35" s="162">
        <v>1</v>
      </c>
      <c r="U35" s="162"/>
      <c r="V35" s="162"/>
      <c r="W35" s="162"/>
      <c r="X35" s="162">
        <v>1</v>
      </c>
      <c r="Y35" s="162"/>
      <c r="Z35" s="162"/>
      <c r="AA35" s="140"/>
    </row>
    <row r="36" spans="1:27" ht="15.75" x14ac:dyDescent="0.25">
      <c r="A36" s="142">
        <v>31</v>
      </c>
      <c r="B36" s="316"/>
      <c r="C36" s="341"/>
      <c r="D36" s="147" t="s">
        <v>292</v>
      </c>
      <c r="E36" s="136">
        <v>1954</v>
      </c>
      <c r="F36" s="162"/>
      <c r="G36" s="162">
        <v>1</v>
      </c>
      <c r="H36" s="162"/>
      <c r="I36" s="162"/>
      <c r="J36" s="162"/>
      <c r="K36" s="162"/>
      <c r="L36" s="162"/>
      <c r="M36" s="162"/>
      <c r="N36" s="162"/>
      <c r="O36" s="162"/>
      <c r="P36" s="162">
        <v>1</v>
      </c>
      <c r="Q36" s="162"/>
      <c r="R36" s="162"/>
      <c r="S36" s="162"/>
      <c r="T36" s="162">
        <v>1</v>
      </c>
      <c r="U36" s="162"/>
      <c r="V36" s="162"/>
      <c r="W36" s="162"/>
      <c r="X36" s="162">
        <v>1</v>
      </c>
      <c r="Y36" s="162"/>
      <c r="Z36" s="162"/>
      <c r="AA36" s="140"/>
    </row>
    <row r="37" spans="1:27" ht="15.75" x14ac:dyDescent="0.25">
      <c r="A37" s="142">
        <v>32</v>
      </c>
      <c r="B37" s="316"/>
      <c r="C37" s="341"/>
      <c r="D37" s="147" t="s">
        <v>293</v>
      </c>
      <c r="E37" s="136">
        <v>1954</v>
      </c>
      <c r="F37" s="162"/>
      <c r="G37" s="162">
        <v>1</v>
      </c>
      <c r="H37" s="162"/>
      <c r="I37" s="162"/>
      <c r="J37" s="162"/>
      <c r="K37" s="162"/>
      <c r="L37" s="162"/>
      <c r="M37" s="162"/>
      <c r="N37" s="162"/>
      <c r="O37" s="162"/>
      <c r="P37" s="162">
        <v>1</v>
      </c>
      <c r="Q37" s="162"/>
      <c r="R37" s="162"/>
      <c r="S37" s="162"/>
      <c r="T37" s="162">
        <v>1</v>
      </c>
      <c r="U37" s="162"/>
      <c r="V37" s="162"/>
      <c r="W37" s="162"/>
      <c r="X37" s="162">
        <v>1</v>
      </c>
      <c r="Y37" s="162"/>
      <c r="Z37" s="162"/>
      <c r="AA37" s="140"/>
    </row>
    <row r="38" spans="1:27" ht="15.75" x14ac:dyDescent="0.25">
      <c r="A38" s="142">
        <v>33</v>
      </c>
      <c r="B38" s="316"/>
      <c r="C38" s="341"/>
      <c r="D38" s="147">
        <v>786</v>
      </c>
      <c r="E38" s="136">
        <v>1954</v>
      </c>
      <c r="F38" s="162"/>
      <c r="G38" s="162">
        <v>1</v>
      </c>
      <c r="H38" s="162"/>
      <c r="I38" s="162"/>
      <c r="J38" s="162"/>
      <c r="K38" s="162"/>
      <c r="L38" s="162"/>
      <c r="M38" s="162"/>
      <c r="N38" s="162"/>
      <c r="O38" s="162"/>
      <c r="P38" s="162">
        <v>1</v>
      </c>
      <c r="Q38" s="162"/>
      <c r="R38" s="162"/>
      <c r="S38" s="162"/>
      <c r="T38" s="162">
        <v>1</v>
      </c>
      <c r="U38" s="162"/>
      <c r="V38" s="162"/>
      <c r="W38" s="162"/>
      <c r="X38" s="162">
        <v>1</v>
      </c>
      <c r="Y38" s="162"/>
      <c r="Z38" s="162"/>
      <c r="AA38" s="140"/>
    </row>
    <row r="39" spans="1:27" ht="15.75" x14ac:dyDescent="0.25">
      <c r="A39" s="142">
        <v>34</v>
      </c>
      <c r="B39" s="316"/>
      <c r="C39" s="341"/>
      <c r="D39" s="147">
        <v>787</v>
      </c>
      <c r="E39" s="136">
        <v>1954</v>
      </c>
      <c r="F39" s="162"/>
      <c r="G39" s="162">
        <v>1</v>
      </c>
      <c r="H39" s="162"/>
      <c r="I39" s="162"/>
      <c r="J39" s="162"/>
      <c r="K39" s="162"/>
      <c r="L39" s="162"/>
      <c r="M39" s="162"/>
      <c r="N39" s="162"/>
      <c r="O39" s="162"/>
      <c r="P39" s="162">
        <v>1</v>
      </c>
      <c r="Q39" s="162"/>
      <c r="R39" s="162"/>
      <c r="S39" s="162"/>
      <c r="T39" s="162">
        <v>1</v>
      </c>
      <c r="U39" s="162"/>
      <c r="V39" s="162"/>
      <c r="W39" s="162"/>
      <c r="X39" s="162">
        <v>1</v>
      </c>
      <c r="Y39" s="162"/>
      <c r="Z39" s="162"/>
      <c r="AA39" s="140"/>
    </row>
    <row r="40" spans="1:27" ht="15.75" x14ac:dyDescent="0.25">
      <c r="A40" s="142">
        <v>35</v>
      </c>
      <c r="B40" s="316"/>
      <c r="C40" s="341"/>
      <c r="D40" s="147">
        <v>788</v>
      </c>
      <c r="E40" s="136">
        <v>1954</v>
      </c>
      <c r="F40" s="162"/>
      <c r="G40" s="162">
        <v>1</v>
      </c>
      <c r="H40" s="162"/>
      <c r="I40" s="162"/>
      <c r="J40" s="162"/>
      <c r="K40" s="162"/>
      <c r="L40" s="162"/>
      <c r="M40" s="162"/>
      <c r="N40" s="162"/>
      <c r="O40" s="162"/>
      <c r="P40" s="162">
        <v>1</v>
      </c>
      <c r="Q40" s="162"/>
      <c r="R40" s="162"/>
      <c r="S40" s="162"/>
      <c r="T40" s="162"/>
      <c r="U40" s="162"/>
      <c r="V40" s="162"/>
      <c r="W40" s="162">
        <v>1</v>
      </c>
      <c r="X40" s="162">
        <v>1</v>
      </c>
      <c r="Y40" s="162"/>
      <c r="Z40" s="162"/>
      <c r="AA40" s="140"/>
    </row>
    <row r="41" spans="1:27" ht="15.75" x14ac:dyDescent="0.25">
      <c r="A41" s="142">
        <v>36</v>
      </c>
      <c r="B41" s="316"/>
      <c r="C41" s="341"/>
      <c r="D41" s="147">
        <v>789</v>
      </c>
      <c r="E41" s="136">
        <v>1954</v>
      </c>
      <c r="F41" s="162"/>
      <c r="G41" s="162">
        <v>1</v>
      </c>
      <c r="H41" s="162"/>
      <c r="I41" s="162"/>
      <c r="J41" s="162"/>
      <c r="K41" s="162"/>
      <c r="L41" s="162"/>
      <c r="M41" s="162"/>
      <c r="N41" s="162"/>
      <c r="O41" s="162"/>
      <c r="P41" s="162">
        <v>1</v>
      </c>
      <c r="Q41" s="162"/>
      <c r="R41" s="162"/>
      <c r="S41" s="162"/>
      <c r="T41" s="162">
        <v>1</v>
      </c>
      <c r="U41" s="162"/>
      <c r="V41" s="162"/>
      <c r="W41" s="162"/>
      <c r="X41" s="162">
        <v>1</v>
      </c>
      <c r="Y41" s="162"/>
      <c r="Z41" s="162"/>
      <c r="AA41" s="140"/>
    </row>
    <row r="42" spans="1:27" ht="15.75" x14ac:dyDescent="0.25">
      <c r="A42" s="142">
        <v>37</v>
      </c>
      <c r="B42" s="316"/>
      <c r="C42" s="341"/>
      <c r="D42" s="147">
        <v>790</v>
      </c>
      <c r="E42" s="136">
        <v>1954</v>
      </c>
      <c r="F42" s="162"/>
      <c r="G42" s="162"/>
      <c r="H42" s="162">
        <v>1</v>
      </c>
      <c r="I42" s="162"/>
      <c r="J42" s="162"/>
      <c r="K42" s="162"/>
      <c r="L42" s="162"/>
      <c r="M42" s="162"/>
      <c r="N42" s="162"/>
      <c r="O42" s="162"/>
      <c r="P42" s="162">
        <v>1</v>
      </c>
      <c r="Q42" s="162"/>
      <c r="R42" s="162"/>
      <c r="S42" s="162"/>
      <c r="T42" s="162">
        <v>1</v>
      </c>
      <c r="U42" s="162"/>
      <c r="V42" s="162"/>
      <c r="W42" s="162"/>
      <c r="X42" s="162">
        <v>1</v>
      </c>
      <c r="Y42" s="162"/>
      <c r="Z42" s="162"/>
      <c r="AA42" s="140"/>
    </row>
    <row r="43" spans="1:27" ht="15.75" x14ac:dyDescent="0.25">
      <c r="A43" s="142">
        <v>38</v>
      </c>
      <c r="B43" s="316"/>
      <c r="C43" s="341"/>
      <c r="D43" s="147">
        <v>791</v>
      </c>
      <c r="E43" s="136">
        <v>1954</v>
      </c>
      <c r="F43" s="162"/>
      <c r="G43" s="162"/>
      <c r="H43" s="162">
        <v>1</v>
      </c>
      <c r="I43" s="162"/>
      <c r="J43" s="162"/>
      <c r="K43" s="162"/>
      <c r="L43" s="162"/>
      <c r="M43" s="162"/>
      <c r="N43" s="162"/>
      <c r="O43" s="162"/>
      <c r="P43" s="162">
        <v>1</v>
      </c>
      <c r="Q43" s="162"/>
      <c r="R43" s="162"/>
      <c r="S43" s="162"/>
      <c r="T43" s="162"/>
      <c r="U43" s="162"/>
      <c r="V43" s="162"/>
      <c r="W43" s="162">
        <v>1</v>
      </c>
      <c r="X43" s="162">
        <v>1</v>
      </c>
      <c r="Y43" s="162"/>
      <c r="Z43" s="162"/>
      <c r="AA43" s="140"/>
    </row>
    <row r="44" spans="1:27" ht="15.75" x14ac:dyDescent="0.25">
      <c r="A44" s="142">
        <v>39</v>
      </c>
      <c r="B44" s="316"/>
      <c r="C44" s="341"/>
      <c r="D44" s="147">
        <v>792</v>
      </c>
      <c r="E44" s="136">
        <v>1954</v>
      </c>
      <c r="F44" s="162"/>
      <c r="G44" s="162"/>
      <c r="H44" s="162">
        <v>1</v>
      </c>
      <c r="I44" s="162"/>
      <c r="J44" s="162"/>
      <c r="K44" s="162"/>
      <c r="L44" s="162"/>
      <c r="M44" s="162"/>
      <c r="N44" s="162"/>
      <c r="O44" s="162"/>
      <c r="P44" s="162">
        <v>1</v>
      </c>
      <c r="Q44" s="162"/>
      <c r="R44" s="162"/>
      <c r="S44" s="162"/>
      <c r="T44" s="162"/>
      <c r="U44" s="162"/>
      <c r="V44" s="162"/>
      <c r="W44" s="162">
        <v>1</v>
      </c>
      <c r="X44" s="162">
        <v>1</v>
      </c>
      <c r="Y44" s="162"/>
      <c r="Z44" s="162"/>
      <c r="AA44" s="140"/>
    </row>
    <row r="45" spans="1:27" ht="15.75" x14ac:dyDescent="0.25">
      <c r="A45" s="142">
        <v>40</v>
      </c>
      <c r="B45" s="316"/>
      <c r="C45" s="341"/>
      <c r="D45" s="147">
        <v>793</v>
      </c>
      <c r="E45" s="136">
        <v>1954</v>
      </c>
      <c r="F45" s="162"/>
      <c r="G45" s="162">
        <v>1</v>
      </c>
      <c r="H45" s="162"/>
      <c r="I45" s="162"/>
      <c r="J45" s="162"/>
      <c r="K45" s="162"/>
      <c r="L45" s="162"/>
      <c r="M45" s="162"/>
      <c r="N45" s="162">
        <v>1</v>
      </c>
      <c r="O45" s="162"/>
      <c r="P45" s="162"/>
      <c r="Q45" s="162"/>
      <c r="R45" s="162"/>
      <c r="S45" s="162"/>
      <c r="T45" s="162">
        <v>1</v>
      </c>
      <c r="U45" s="162"/>
      <c r="V45" s="162"/>
      <c r="W45" s="162"/>
      <c r="X45" s="162">
        <v>1</v>
      </c>
      <c r="Y45" s="162"/>
      <c r="Z45" s="162"/>
      <c r="AA45" s="307" t="s">
        <v>567</v>
      </c>
    </row>
    <row r="46" spans="1:27" ht="15.75" x14ac:dyDescent="0.25">
      <c r="A46" s="240">
        <v>41</v>
      </c>
      <c r="B46" s="316"/>
      <c r="C46" s="341"/>
      <c r="D46" s="147">
        <v>794</v>
      </c>
      <c r="E46" s="136">
        <v>1954</v>
      </c>
      <c r="F46" s="162"/>
      <c r="G46" s="162">
        <v>1</v>
      </c>
      <c r="H46" s="162"/>
      <c r="I46" s="162"/>
      <c r="J46" s="162"/>
      <c r="K46" s="162"/>
      <c r="L46" s="162"/>
      <c r="M46" s="162"/>
      <c r="N46" s="162">
        <v>1</v>
      </c>
      <c r="O46" s="162"/>
      <c r="P46" s="162"/>
      <c r="Q46" s="162"/>
      <c r="R46" s="162"/>
      <c r="S46" s="162"/>
      <c r="T46" s="162">
        <v>1</v>
      </c>
      <c r="U46" s="162"/>
      <c r="V46" s="162"/>
      <c r="W46" s="162"/>
      <c r="X46" s="162">
        <v>1</v>
      </c>
      <c r="Y46" s="162"/>
      <c r="Z46" s="162"/>
      <c r="AA46" s="316"/>
    </row>
    <row r="47" spans="1:27" ht="15.75" x14ac:dyDescent="0.25">
      <c r="A47" s="142">
        <v>42</v>
      </c>
      <c r="B47" s="316"/>
      <c r="C47" s="341"/>
      <c r="D47" s="147">
        <v>795</v>
      </c>
      <c r="E47" s="136">
        <v>1954</v>
      </c>
      <c r="F47" s="162"/>
      <c r="G47" s="162">
        <v>1</v>
      </c>
      <c r="H47" s="162"/>
      <c r="I47" s="162"/>
      <c r="J47" s="162"/>
      <c r="K47" s="162"/>
      <c r="L47" s="162"/>
      <c r="M47" s="162"/>
      <c r="N47" s="162">
        <v>1</v>
      </c>
      <c r="O47" s="162"/>
      <c r="P47" s="162"/>
      <c r="Q47" s="162"/>
      <c r="R47" s="162"/>
      <c r="S47" s="162"/>
      <c r="T47" s="162">
        <v>1</v>
      </c>
      <c r="U47" s="162"/>
      <c r="V47" s="162"/>
      <c r="W47" s="162"/>
      <c r="X47" s="162">
        <v>1</v>
      </c>
      <c r="Y47" s="162"/>
      <c r="Z47" s="162"/>
      <c r="AA47" s="317"/>
    </row>
    <row r="48" spans="1:27" ht="15.75" x14ac:dyDescent="0.25">
      <c r="A48" s="142">
        <v>43</v>
      </c>
      <c r="B48" s="316"/>
      <c r="C48" s="341"/>
      <c r="D48" s="147">
        <v>1341</v>
      </c>
      <c r="E48" s="136">
        <v>1954</v>
      </c>
      <c r="F48" s="162"/>
      <c r="G48" s="162"/>
      <c r="H48" s="162">
        <v>1</v>
      </c>
      <c r="I48" s="162"/>
      <c r="J48" s="162"/>
      <c r="K48" s="162"/>
      <c r="L48" s="162"/>
      <c r="M48" s="162"/>
      <c r="N48" s="162"/>
      <c r="O48" s="162"/>
      <c r="P48" s="162">
        <v>1</v>
      </c>
      <c r="Q48" s="162"/>
      <c r="R48" s="162"/>
      <c r="S48" s="162"/>
      <c r="T48" s="162"/>
      <c r="U48" s="162"/>
      <c r="V48" s="162"/>
      <c r="W48" s="162">
        <v>1</v>
      </c>
      <c r="X48" s="162">
        <v>1</v>
      </c>
      <c r="Y48" s="162"/>
      <c r="Z48" s="162"/>
      <c r="AA48" s="140"/>
    </row>
    <row r="49" spans="1:27" ht="15.75" x14ac:dyDescent="0.25">
      <c r="A49" s="142">
        <v>44</v>
      </c>
      <c r="B49" s="316"/>
      <c r="C49" s="341"/>
      <c r="D49" s="147">
        <v>1342</v>
      </c>
      <c r="E49" s="136">
        <v>1954</v>
      </c>
      <c r="F49" s="162"/>
      <c r="G49" s="162"/>
      <c r="H49" s="162">
        <v>1</v>
      </c>
      <c r="I49" s="162"/>
      <c r="J49" s="162"/>
      <c r="K49" s="162"/>
      <c r="L49" s="162"/>
      <c r="M49" s="162"/>
      <c r="N49" s="162"/>
      <c r="O49" s="162"/>
      <c r="P49" s="162">
        <v>1</v>
      </c>
      <c r="Q49" s="162"/>
      <c r="R49" s="162"/>
      <c r="S49" s="162"/>
      <c r="T49" s="162">
        <v>1</v>
      </c>
      <c r="U49" s="162"/>
      <c r="V49" s="162"/>
      <c r="W49" s="162"/>
      <c r="X49" s="162">
        <v>1</v>
      </c>
      <c r="Y49" s="162"/>
      <c r="Z49" s="162"/>
      <c r="AA49" s="140"/>
    </row>
    <row r="50" spans="1:27" ht="15.75" x14ac:dyDescent="0.25">
      <c r="A50" s="142">
        <v>45</v>
      </c>
      <c r="B50" s="316"/>
      <c r="C50" s="341"/>
      <c r="D50" s="147">
        <v>1343</v>
      </c>
      <c r="E50" s="136">
        <v>1954</v>
      </c>
      <c r="F50" s="162"/>
      <c r="G50" s="162">
        <v>1</v>
      </c>
      <c r="H50" s="162"/>
      <c r="I50" s="162"/>
      <c r="J50" s="162"/>
      <c r="K50" s="162"/>
      <c r="L50" s="162"/>
      <c r="M50" s="162"/>
      <c r="N50" s="162"/>
      <c r="O50" s="162">
        <v>1</v>
      </c>
      <c r="P50" s="162"/>
      <c r="Q50" s="162"/>
      <c r="R50" s="162"/>
      <c r="S50" s="162"/>
      <c r="T50" s="162">
        <v>1</v>
      </c>
      <c r="U50" s="162"/>
      <c r="V50" s="162"/>
      <c r="W50" s="162"/>
      <c r="X50" s="162">
        <v>1</v>
      </c>
      <c r="Y50" s="162"/>
      <c r="Z50" s="162"/>
      <c r="AA50" s="140"/>
    </row>
    <row r="51" spans="1:27" ht="15.75" x14ac:dyDescent="0.25">
      <c r="A51" s="142">
        <v>46</v>
      </c>
      <c r="B51" s="317"/>
      <c r="C51" s="342"/>
      <c r="D51" s="147">
        <v>1344</v>
      </c>
      <c r="E51" s="136">
        <v>1954</v>
      </c>
      <c r="F51" s="162"/>
      <c r="G51" s="162">
        <v>1</v>
      </c>
      <c r="H51" s="162"/>
      <c r="I51" s="162"/>
      <c r="J51" s="162"/>
      <c r="K51" s="162"/>
      <c r="L51" s="162"/>
      <c r="M51" s="162"/>
      <c r="N51" s="162"/>
      <c r="O51" s="162">
        <v>1</v>
      </c>
      <c r="P51" s="162"/>
      <c r="Q51" s="162"/>
      <c r="R51" s="162"/>
      <c r="S51" s="162"/>
      <c r="T51" s="162">
        <v>1</v>
      </c>
      <c r="U51" s="162"/>
      <c r="V51" s="162"/>
      <c r="W51" s="162"/>
      <c r="X51" s="162">
        <v>1</v>
      </c>
      <c r="Y51" s="162"/>
      <c r="Z51" s="162"/>
      <c r="AA51" s="140"/>
    </row>
    <row r="52" spans="1:27" x14ac:dyDescent="0.25">
      <c r="D52" s="318" t="s">
        <v>89</v>
      </c>
      <c r="E52" s="319"/>
      <c r="F52" s="163">
        <f>SUM(F6:F51)</f>
        <v>0</v>
      </c>
      <c r="G52" s="163">
        <f t="shared" ref="G52:Z52" si="0">SUM(G6:G51)</f>
        <v>21</v>
      </c>
      <c r="H52" s="163">
        <f t="shared" si="0"/>
        <v>13</v>
      </c>
      <c r="I52" s="163">
        <f t="shared" si="0"/>
        <v>0</v>
      </c>
      <c r="J52" s="163">
        <f t="shared" si="0"/>
        <v>12</v>
      </c>
      <c r="K52" s="163">
        <f t="shared" si="0"/>
        <v>0</v>
      </c>
      <c r="L52" s="163">
        <f t="shared" si="0"/>
        <v>0</v>
      </c>
      <c r="M52" s="163">
        <f t="shared" si="0"/>
        <v>0</v>
      </c>
      <c r="N52" s="163">
        <f t="shared" si="0"/>
        <v>3</v>
      </c>
      <c r="O52" s="163">
        <f t="shared" si="0"/>
        <v>4</v>
      </c>
      <c r="P52" s="163">
        <f t="shared" si="0"/>
        <v>25</v>
      </c>
      <c r="Q52" s="163">
        <f t="shared" si="0"/>
        <v>14</v>
      </c>
      <c r="R52" s="163">
        <f t="shared" si="0"/>
        <v>0</v>
      </c>
      <c r="S52" s="163">
        <f t="shared" si="0"/>
        <v>0</v>
      </c>
      <c r="T52" s="163">
        <f t="shared" si="0"/>
        <v>26</v>
      </c>
      <c r="U52" s="163">
        <f t="shared" si="0"/>
        <v>0</v>
      </c>
      <c r="V52" s="163">
        <f t="shared" si="0"/>
        <v>0</v>
      </c>
      <c r="W52" s="163">
        <f t="shared" si="0"/>
        <v>20</v>
      </c>
      <c r="X52" s="163">
        <f t="shared" si="0"/>
        <v>46</v>
      </c>
      <c r="Y52" s="163">
        <f t="shared" si="0"/>
        <v>0</v>
      </c>
      <c r="Z52" s="163">
        <f t="shared" si="0"/>
        <v>0</v>
      </c>
    </row>
  </sheetData>
  <mergeCells count="14">
    <mergeCell ref="A4:A5"/>
    <mergeCell ref="B4:B5"/>
    <mergeCell ref="C4:C5"/>
    <mergeCell ref="D4:D5"/>
    <mergeCell ref="F4:J4"/>
    <mergeCell ref="D52:E52"/>
    <mergeCell ref="T4:W4"/>
    <mergeCell ref="X4:Z4"/>
    <mergeCell ref="AA4:AA5"/>
    <mergeCell ref="B6:B51"/>
    <mergeCell ref="C6:C51"/>
    <mergeCell ref="K4:S4"/>
    <mergeCell ref="E4:E5"/>
    <mergeCell ref="AA45:AA47"/>
  </mergeCells>
  <pageMargins left="0.7" right="0.7" top="0.75" bottom="0.75" header="0.3" footer="0.3"/>
  <pageSetup paperSize="9" scale="51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AA7"/>
  <sheetViews>
    <sheetView workbookViewId="0">
      <selection activeCell="G10" sqref="G10"/>
    </sheetView>
  </sheetViews>
  <sheetFormatPr defaultRowHeight="15" x14ac:dyDescent="0.25"/>
  <cols>
    <col min="3" max="3" width="10.7109375" customWidth="1"/>
    <col min="4" max="4" width="11" customWidth="1"/>
  </cols>
  <sheetData>
    <row r="2" spans="1:27" x14ac:dyDescent="0.25">
      <c r="A2" s="112" t="s">
        <v>368</v>
      </c>
      <c r="B2" s="266" t="s">
        <v>612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39.75" customHeight="1" x14ac:dyDescent="0.25">
      <c r="A6" s="146">
        <v>1</v>
      </c>
      <c r="B6" s="146" t="s">
        <v>137</v>
      </c>
      <c r="C6" s="285" t="s">
        <v>568</v>
      </c>
      <c r="D6" s="149">
        <v>121</v>
      </c>
      <c r="E6" s="135">
        <v>1922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x14ac:dyDescent="0.25">
      <c r="D7" s="318" t="s">
        <v>89</v>
      </c>
      <c r="E7" s="319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1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1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1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1"/>
  <sheetViews>
    <sheetView zoomScale="136" zoomScaleNormal="136" workbookViewId="0">
      <selection activeCell="A2" sqref="A2"/>
    </sheetView>
  </sheetViews>
  <sheetFormatPr defaultRowHeight="15" x14ac:dyDescent="0.25"/>
  <cols>
    <col min="3" max="3" width="13.42578125" customWidth="1"/>
    <col min="4" max="4" width="11.42578125" customWidth="1"/>
    <col min="9" max="9" width="11.42578125" customWidth="1"/>
  </cols>
  <sheetData>
    <row r="2" spans="1:27" x14ac:dyDescent="0.25">
      <c r="A2" s="112" t="s">
        <v>370</v>
      </c>
      <c r="B2" s="112" t="s">
        <v>569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60" t="s">
        <v>137</v>
      </c>
      <c r="C6" s="354" t="s">
        <v>570</v>
      </c>
      <c r="D6" s="136" t="s">
        <v>294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0"/>
      <c r="C7" s="355"/>
      <c r="D7" s="136" t="s">
        <v>295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0"/>
      <c r="C8" s="355"/>
      <c r="D8" s="136" t="s">
        <v>296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0"/>
      <c r="C9" s="355"/>
      <c r="D9" s="136" t="s">
        <v>297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0"/>
      <c r="C10" s="355"/>
      <c r="D10" s="136" t="s">
        <v>298</v>
      </c>
      <c r="E10" s="136">
        <v>1961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0"/>
      <c r="C11" s="355"/>
      <c r="D11" s="136" t="s">
        <v>299</v>
      </c>
      <c r="E11" s="136">
        <v>1961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60"/>
      <c r="C12" s="355"/>
      <c r="D12" s="136" t="s">
        <v>300</v>
      </c>
      <c r="E12" s="136">
        <v>1961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60"/>
      <c r="C13" s="355"/>
      <c r="D13" s="136" t="s">
        <v>301</v>
      </c>
      <c r="E13" s="136">
        <v>1961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60"/>
      <c r="C14" s="355"/>
      <c r="D14" s="136" t="s">
        <v>302</v>
      </c>
      <c r="E14" s="136">
        <v>1961</v>
      </c>
      <c r="F14" s="162"/>
      <c r="G14" s="162">
        <v>1</v>
      </c>
      <c r="H14" s="162"/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60"/>
      <c r="C15" s="355"/>
      <c r="D15" s="136" t="s">
        <v>303</v>
      </c>
      <c r="E15" s="136">
        <v>1961</v>
      </c>
      <c r="F15" s="162"/>
      <c r="G15" s="162">
        <v>1</v>
      </c>
      <c r="H15" s="162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0"/>
      <c r="C16" s="355"/>
      <c r="D16" s="136" t="s">
        <v>304</v>
      </c>
      <c r="E16" s="136">
        <v>1961</v>
      </c>
      <c r="F16" s="162"/>
      <c r="G16" s="162">
        <v>1</v>
      </c>
      <c r="H16" s="162"/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60"/>
      <c r="C17" s="355"/>
      <c r="D17" s="136" t="s">
        <v>305</v>
      </c>
      <c r="E17" s="136">
        <v>1961</v>
      </c>
      <c r="F17" s="162"/>
      <c r="G17" s="162">
        <v>1</v>
      </c>
      <c r="H17" s="162"/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/>
      <c r="U17" s="162"/>
      <c r="V17" s="162"/>
      <c r="W17" s="162">
        <v>1</v>
      </c>
      <c r="X17" s="162">
        <v>1</v>
      </c>
      <c r="Y17" s="162"/>
      <c r="Z17" s="162"/>
      <c r="AA17" s="140"/>
    </row>
    <row r="18" spans="1:27" ht="15.75" x14ac:dyDescent="0.25">
      <c r="A18" s="146">
        <v>13</v>
      </c>
      <c r="B18" s="360"/>
      <c r="C18" s="355"/>
      <c r="D18" s="136" t="s">
        <v>306</v>
      </c>
      <c r="E18" s="136">
        <v>1961</v>
      </c>
      <c r="F18" s="162"/>
      <c r="G18" s="162">
        <v>1</v>
      </c>
      <c r="H18" s="162"/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60"/>
      <c r="C19" s="355"/>
      <c r="D19" s="136" t="s">
        <v>307</v>
      </c>
      <c r="E19" s="136">
        <v>1961</v>
      </c>
      <c r="F19" s="162"/>
      <c r="G19" s="162">
        <v>1</v>
      </c>
      <c r="H19" s="162"/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40"/>
    </row>
    <row r="20" spans="1:27" ht="15.75" x14ac:dyDescent="0.25">
      <c r="A20" s="146">
        <v>15</v>
      </c>
      <c r="B20" s="360"/>
      <c r="C20" s="356"/>
      <c r="D20" s="147">
        <v>156</v>
      </c>
      <c r="E20" s="136">
        <v>1961</v>
      </c>
      <c r="F20" s="162"/>
      <c r="G20" s="162"/>
      <c r="H20" s="162"/>
      <c r="I20" s="162"/>
      <c r="J20" s="162">
        <v>1</v>
      </c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162">
        <v>1</v>
      </c>
      <c r="Y20" s="162"/>
      <c r="Z20" s="162"/>
      <c r="AA20" s="140"/>
    </row>
    <row r="21" spans="1:27" ht="15" customHeight="1" x14ac:dyDescent="0.25">
      <c r="D21" s="318" t="s">
        <v>89</v>
      </c>
      <c r="E21" s="319"/>
      <c r="F21" s="163">
        <f t="shared" ref="F21:Z21" si="0">SUM(F6:F20)</f>
        <v>0</v>
      </c>
      <c r="G21" s="163">
        <f t="shared" si="0"/>
        <v>14</v>
      </c>
      <c r="H21" s="163">
        <f t="shared" si="0"/>
        <v>0</v>
      </c>
      <c r="I21" s="163">
        <f t="shared" si="0"/>
        <v>0</v>
      </c>
      <c r="J21" s="163">
        <f t="shared" si="0"/>
        <v>1</v>
      </c>
      <c r="K21" s="163">
        <f t="shared" si="0"/>
        <v>0</v>
      </c>
      <c r="L21" s="163">
        <f t="shared" si="0"/>
        <v>0</v>
      </c>
      <c r="M21" s="163">
        <f t="shared" si="0"/>
        <v>0</v>
      </c>
      <c r="N21" s="163">
        <f t="shared" si="0"/>
        <v>0</v>
      </c>
      <c r="O21" s="163">
        <f t="shared" si="0"/>
        <v>0</v>
      </c>
      <c r="P21" s="163">
        <f t="shared" si="0"/>
        <v>15</v>
      </c>
      <c r="Q21" s="163">
        <f t="shared" si="0"/>
        <v>0</v>
      </c>
      <c r="R21" s="163">
        <f t="shared" si="0"/>
        <v>0</v>
      </c>
      <c r="S21" s="163">
        <f t="shared" si="0"/>
        <v>0</v>
      </c>
      <c r="T21" s="163">
        <f t="shared" si="0"/>
        <v>6</v>
      </c>
      <c r="U21" s="163">
        <f t="shared" si="0"/>
        <v>0</v>
      </c>
      <c r="V21" s="163">
        <f t="shared" si="0"/>
        <v>0</v>
      </c>
      <c r="W21" s="163">
        <f t="shared" si="0"/>
        <v>9</v>
      </c>
      <c r="X21" s="163">
        <f t="shared" si="0"/>
        <v>15</v>
      </c>
      <c r="Y21" s="163">
        <f t="shared" si="0"/>
        <v>0</v>
      </c>
      <c r="Z21" s="163">
        <f t="shared" si="0"/>
        <v>0</v>
      </c>
    </row>
  </sheetData>
  <mergeCells count="13">
    <mergeCell ref="D21:E21"/>
    <mergeCell ref="A4:A5"/>
    <mergeCell ref="B4:B5"/>
    <mergeCell ref="C4:C5"/>
    <mergeCell ref="D4:D5"/>
    <mergeCell ref="T4:W4"/>
    <mergeCell ref="X4:Z4"/>
    <mergeCell ref="AA4:AA5"/>
    <mergeCell ref="B6:B20"/>
    <mergeCell ref="C6:C20"/>
    <mergeCell ref="K4:S4"/>
    <mergeCell ref="E4:E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zoomScale="95" zoomScaleNormal="95" workbookViewId="0">
      <selection activeCell="A2" sqref="A2"/>
    </sheetView>
  </sheetViews>
  <sheetFormatPr defaultRowHeight="15" x14ac:dyDescent="0.25"/>
  <cols>
    <col min="3" max="3" width="12.85546875" customWidth="1"/>
    <col min="4" max="4" width="10.7109375" customWidth="1"/>
    <col min="27" max="27" width="17" customWidth="1"/>
  </cols>
  <sheetData>
    <row r="2" spans="1:27" x14ac:dyDescent="0.25">
      <c r="A2" s="112" t="s">
        <v>371</v>
      </c>
      <c r="B2" s="112" t="s">
        <v>369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60" t="s">
        <v>137</v>
      </c>
      <c r="C6" s="354" t="s">
        <v>571</v>
      </c>
      <c r="D6" s="147" t="s">
        <v>308</v>
      </c>
      <c r="E6" s="136">
        <v>1955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0" t="s">
        <v>485</v>
      </c>
    </row>
    <row r="7" spans="1:27" ht="15.75" x14ac:dyDescent="0.25">
      <c r="A7" s="117">
        <v>2</v>
      </c>
      <c r="B7" s="360"/>
      <c r="C7" s="355"/>
      <c r="D7" s="147" t="s">
        <v>309</v>
      </c>
      <c r="E7" s="136">
        <v>1955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203" t="s">
        <v>485</v>
      </c>
    </row>
    <row r="8" spans="1:27" ht="15.75" x14ac:dyDescent="0.25">
      <c r="A8" s="146">
        <v>3</v>
      </c>
      <c r="B8" s="360"/>
      <c r="C8" s="355"/>
      <c r="D8" s="147" t="s">
        <v>310</v>
      </c>
      <c r="E8" s="136">
        <v>1955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203" t="s">
        <v>485</v>
      </c>
    </row>
    <row r="9" spans="1:27" ht="15.75" x14ac:dyDescent="0.25">
      <c r="A9" s="117">
        <v>4</v>
      </c>
      <c r="B9" s="360"/>
      <c r="C9" s="355"/>
      <c r="D9" s="147" t="s">
        <v>311</v>
      </c>
      <c r="E9" s="136">
        <v>1955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203" t="s">
        <v>485</v>
      </c>
    </row>
    <row r="10" spans="1:27" ht="15.75" x14ac:dyDescent="0.25">
      <c r="A10" s="146">
        <v>5</v>
      </c>
      <c r="B10" s="360"/>
      <c r="C10" s="355"/>
      <c r="D10" s="147" t="s">
        <v>312</v>
      </c>
      <c r="E10" s="136">
        <v>1955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203" t="s">
        <v>485</v>
      </c>
    </row>
    <row r="11" spans="1:27" ht="15.75" x14ac:dyDescent="0.25">
      <c r="A11" s="117">
        <v>6</v>
      </c>
      <c r="B11" s="360"/>
      <c r="C11" s="355"/>
      <c r="D11" s="147" t="s">
        <v>313</v>
      </c>
      <c r="E11" s="136">
        <v>1955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203" t="s">
        <v>485</v>
      </c>
    </row>
    <row r="12" spans="1:27" ht="15.75" x14ac:dyDescent="0.25">
      <c r="A12" s="146">
        <v>7</v>
      </c>
      <c r="B12" s="360"/>
      <c r="C12" s="355"/>
      <c r="D12" s="147" t="s">
        <v>314</v>
      </c>
      <c r="E12" s="136">
        <v>1955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/>
      <c r="Y12" s="162">
        <v>1</v>
      </c>
      <c r="Z12" s="162"/>
      <c r="AA12" s="203" t="s">
        <v>485</v>
      </c>
    </row>
    <row r="13" spans="1:27" ht="15.75" x14ac:dyDescent="0.25">
      <c r="A13" s="117">
        <v>8</v>
      </c>
      <c r="B13" s="360"/>
      <c r="C13" s="355"/>
      <c r="D13" s="147" t="s">
        <v>315</v>
      </c>
      <c r="E13" s="136">
        <v>1955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/>
      <c r="Y13" s="162">
        <v>1</v>
      </c>
      <c r="Z13" s="162"/>
      <c r="AA13" s="203" t="s">
        <v>485</v>
      </c>
    </row>
    <row r="14" spans="1:27" ht="15.75" x14ac:dyDescent="0.25">
      <c r="A14" s="146">
        <v>9</v>
      </c>
      <c r="B14" s="360"/>
      <c r="C14" s="355"/>
      <c r="D14" s="147">
        <v>374</v>
      </c>
      <c r="E14" s="136">
        <v>1955</v>
      </c>
      <c r="F14" s="162">
        <v>1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>
        <v>1</v>
      </c>
      <c r="R14" s="162"/>
      <c r="S14" s="162"/>
      <c r="T14" s="162"/>
      <c r="U14" s="162"/>
      <c r="V14" s="162"/>
      <c r="W14" s="162">
        <v>1</v>
      </c>
      <c r="X14" s="162"/>
      <c r="Y14" s="162">
        <v>1</v>
      </c>
      <c r="Z14" s="162"/>
      <c r="AA14" s="203" t="s">
        <v>485</v>
      </c>
    </row>
    <row r="15" spans="1:27" ht="15.75" x14ac:dyDescent="0.25">
      <c r="A15" s="117">
        <v>10</v>
      </c>
      <c r="B15" s="360"/>
      <c r="C15" s="355"/>
      <c r="D15" s="148">
        <v>381</v>
      </c>
      <c r="E15" s="136">
        <v>1955</v>
      </c>
      <c r="F15" s="162">
        <v>1</v>
      </c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>
        <v>1</v>
      </c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0"/>
      <c r="C16" s="355"/>
      <c r="D16" s="147" t="s">
        <v>316</v>
      </c>
      <c r="E16" s="136">
        <v>1955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/>
      <c r="U16" s="162"/>
      <c r="V16" s="162"/>
      <c r="W16" s="162">
        <v>1</v>
      </c>
      <c r="X16" s="162"/>
      <c r="Y16" s="162">
        <v>1</v>
      </c>
      <c r="Z16" s="162"/>
      <c r="AA16" s="203" t="s">
        <v>485</v>
      </c>
    </row>
    <row r="17" spans="1:27" ht="15.75" x14ac:dyDescent="0.25">
      <c r="A17" s="117">
        <v>12</v>
      </c>
      <c r="B17" s="360"/>
      <c r="C17" s="355"/>
      <c r="D17" s="147" t="s">
        <v>317</v>
      </c>
      <c r="E17" s="136">
        <v>1955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/>
      <c r="U17" s="162"/>
      <c r="V17" s="162"/>
      <c r="W17" s="162">
        <v>1</v>
      </c>
      <c r="X17" s="162"/>
      <c r="Y17" s="162">
        <v>1</v>
      </c>
      <c r="Z17" s="162"/>
      <c r="AA17" s="203" t="s">
        <v>485</v>
      </c>
    </row>
    <row r="18" spans="1:27" ht="15.75" x14ac:dyDescent="0.25">
      <c r="A18" s="146">
        <v>13</v>
      </c>
      <c r="B18" s="360"/>
      <c r="C18" s="355"/>
      <c r="D18" s="152" t="s">
        <v>318</v>
      </c>
      <c r="E18" s="136">
        <v>1955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/>
      <c r="Y18" s="162">
        <v>1</v>
      </c>
      <c r="Z18" s="162"/>
      <c r="AA18" s="203" t="s">
        <v>485</v>
      </c>
    </row>
    <row r="19" spans="1:27" ht="15.75" x14ac:dyDescent="0.25">
      <c r="A19" s="117">
        <v>14</v>
      </c>
      <c r="B19" s="360"/>
      <c r="C19" s="355"/>
      <c r="D19" s="152" t="s">
        <v>319</v>
      </c>
      <c r="E19" s="136">
        <v>1955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/>
      <c r="Y19" s="162">
        <v>1</v>
      </c>
      <c r="Z19" s="162"/>
      <c r="AA19" s="203" t="s">
        <v>485</v>
      </c>
    </row>
    <row r="20" spans="1:27" ht="15.75" x14ac:dyDescent="0.25">
      <c r="A20" s="146">
        <v>15</v>
      </c>
      <c r="B20" s="360"/>
      <c r="C20" s="355"/>
      <c r="D20" s="152" t="s">
        <v>320</v>
      </c>
      <c r="E20" s="136">
        <v>1955</v>
      </c>
      <c r="F20" s="162"/>
      <c r="G20" s="162"/>
      <c r="H20" s="162">
        <v>1</v>
      </c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/>
      <c r="U20" s="162"/>
      <c r="V20" s="162"/>
      <c r="W20" s="162">
        <v>1</v>
      </c>
      <c r="X20" s="162"/>
      <c r="Y20" s="162">
        <v>1</v>
      </c>
      <c r="Z20" s="162"/>
      <c r="AA20" s="203" t="s">
        <v>485</v>
      </c>
    </row>
    <row r="21" spans="1:27" ht="15.75" x14ac:dyDescent="0.25">
      <c r="A21" s="117">
        <v>16</v>
      </c>
      <c r="B21" s="360"/>
      <c r="C21" s="355"/>
      <c r="D21" s="152" t="s">
        <v>321</v>
      </c>
      <c r="E21" s="136">
        <v>1955</v>
      </c>
      <c r="F21" s="162"/>
      <c r="G21" s="162"/>
      <c r="H21" s="162">
        <v>1</v>
      </c>
      <c r="I21" s="162"/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162"/>
      <c r="Y21" s="162">
        <v>1</v>
      </c>
      <c r="Z21" s="162"/>
      <c r="AA21" s="203" t="s">
        <v>485</v>
      </c>
    </row>
    <row r="22" spans="1:27" ht="15.75" x14ac:dyDescent="0.25">
      <c r="A22" s="146">
        <v>17</v>
      </c>
      <c r="B22" s="360"/>
      <c r="C22" s="355"/>
      <c r="D22" s="152" t="s">
        <v>322</v>
      </c>
      <c r="E22" s="136">
        <v>1955</v>
      </c>
      <c r="F22" s="162"/>
      <c r="G22" s="162"/>
      <c r="H22" s="162">
        <v>1</v>
      </c>
      <c r="I22" s="162"/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162"/>
      <c r="Y22" s="162">
        <v>1</v>
      </c>
      <c r="Z22" s="162"/>
      <c r="AA22" s="203" t="s">
        <v>485</v>
      </c>
    </row>
    <row r="23" spans="1:27" ht="15.75" x14ac:dyDescent="0.25">
      <c r="A23" s="117">
        <v>18</v>
      </c>
      <c r="B23" s="360"/>
      <c r="C23" s="356"/>
      <c r="D23" s="152" t="s">
        <v>323</v>
      </c>
      <c r="E23" s="136">
        <v>1955</v>
      </c>
      <c r="F23" s="162"/>
      <c r="G23" s="162"/>
      <c r="H23" s="162">
        <v>1</v>
      </c>
      <c r="I23" s="162"/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/>
      <c r="U23" s="162"/>
      <c r="V23" s="162"/>
      <c r="W23" s="162">
        <v>1</v>
      </c>
      <c r="X23" s="162"/>
      <c r="Y23" s="162">
        <v>1</v>
      </c>
      <c r="Z23" s="162"/>
      <c r="AA23" s="203" t="s">
        <v>485</v>
      </c>
    </row>
    <row r="24" spans="1:27" x14ac:dyDescent="0.25">
      <c r="D24" s="318" t="s">
        <v>89</v>
      </c>
      <c r="E24" s="319"/>
      <c r="F24" s="163">
        <f t="shared" ref="F24:Z24" si="0">SUM(F6:F23)</f>
        <v>2</v>
      </c>
      <c r="G24" s="163">
        <f t="shared" si="0"/>
        <v>0</v>
      </c>
      <c r="H24" s="163">
        <f t="shared" si="0"/>
        <v>16</v>
      </c>
      <c r="I24" s="163">
        <f t="shared" si="0"/>
        <v>0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0</v>
      </c>
      <c r="N24" s="163">
        <f t="shared" si="0"/>
        <v>0</v>
      </c>
      <c r="O24" s="163">
        <f t="shared" si="0"/>
        <v>0</v>
      </c>
      <c r="P24" s="163">
        <f t="shared" si="0"/>
        <v>16</v>
      </c>
      <c r="Q24" s="163">
        <f t="shared" si="0"/>
        <v>2</v>
      </c>
      <c r="R24" s="163">
        <f t="shared" si="0"/>
        <v>0</v>
      </c>
      <c r="S24" s="163">
        <f t="shared" si="0"/>
        <v>0</v>
      </c>
      <c r="T24" s="163">
        <f t="shared" si="0"/>
        <v>0</v>
      </c>
      <c r="U24" s="163">
        <f t="shared" si="0"/>
        <v>0</v>
      </c>
      <c r="V24" s="163">
        <f t="shared" si="0"/>
        <v>0</v>
      </c>
      <c r="W24" s="163">
        <f t="shared" si="0"/>
        <v>18</v>
      </c>
      <c r="X24" s="163">
        <f t="shared" si="0"/>
        <v>1</v>
      </c>
      <c r="Y24" s="163">
        <f t="shared" si="0"/>
        <v>17</v>
      </c>
      <c r="Z24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24:E24"/>
    <mergeCell ref="T4:W4"/>
    <mergeCell ref="X4:Z4"/>
    <mergeCell ref="AA4:AA5"/>
    <mergeCell ref="B6:B23"/>
    <mergeCell ref="C6:C23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3"/>
  <sheetViews>
    <sheetView workbookViewId="0">
      <selection activeCell="F13" sqref="F13"/>
    </sheetView>
  </sheetViews>
  <sheetFormatPr defaultRowHeight="15" x14ac:dyDescent="0.25"/>
  <cols>
    <col min="2" max="2" width="8.140625" customWidth="1"/>
    <col min="3" max="3" width="10.7109375" customWidth="1"/>
    <col min="4" max="4" width="11.28515625" customWidth="1"/>
    <col min="27" max="27" width="18.7109375" customWidth="1"/>
  </cols>
  <sheetData>
    <row r="2" spans="1:27" ht="15.75" x14ac:dyDescent="0.25">
      <c r="A2" s="114" t="s">
        <v>335</v>
      </c>
      <c r="B2" s="114" t="s">
        <v>334</v>
      </c>
    </row>
    <row r="4" spans="1:27" ht="15" customHeight="1" x14ac:dyDescent="0.25">
      <c r="A4" s="305" t="s">
        <v>91</v>
      </c>
      <c r="B4" s="304" t="s">
        <v>54</v>
      </c>
      <c r="C4" s="305" t="s">
        <v>90</v>
      </c>
      <c r="D4" s="304" t="s">
        <v>375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120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256"/>
    </row>
    <row r="6" spans="1:27" ht="15.75" customHeight="1" x14ac:dyDescent="0.25">
      <c r="A6" s="146">
        <v>1</v>
      </c>
      <c r="B6" s="322" t="s">
        <v>137</v>
      </c>
      <c r="C6" s="323" t="s">
        <v>514</v>
      </c>
      <c r="D6" s="147">
        <v>4963</v>
      </c>
      <c r="E6" s="136">
        <v>1930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256"/>
    </row>
    <row r="7" spans="1:27" ht="15.75" x14ac:dyDescent="0.25">
      <c r="A7" s="117">
        <v>2</v>
      </c>
      <c r="B7" s="322"/>
      <c r="C7" s="324"/>
      <c r="D7" s="147">
        <v>4964</v>
      </c>
      <c r="E7" s="136">
        <v>1930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>
        <v>1</v>
      </c>
      <c r="Y7" s="162"/>
      <c r="Z7" s="162"/>
      <c r="AA7" s="256"/>
    </row>
    <row r="8" spans="1:27" ht="15.75" x14ac:dyDescent="0.25">
      <c r="A8" s="146">
        <v>3</v>
      </c>
      <c r="B8" s="322"/>
      <c r="C8" s="324"/>
      <c r="D8" s="147">
        <v>4965</v>
      </c>
      <c r="E8" s="136">
        <v>1930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256"/>
    </row>
    <row r="9" spans="1:27" ht="15.75" x14ac:dyDescent="0.25">
      <c r="A9" s="117">
        <v>4</v>
      </c>
      <c r="B9" s="322"/>
      <c r="C9" s="324"/>
      <c r="D9" s="147">
        <v>4766</v>
      </c>
      <c r="E9" s="136">
        <v>1930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256"/>
    </row>
    <row r="10" spans="1:27" ht="15.75" x14ac:dyDescent="0.25">
      <c r="A10" s="146">
        <v>5</v>
      </c>
      <c r="B10" s="322"/>
      <c r="C10" s="324"/>
      <c r="D10" s="147">
        <v>4767</v>
      </c>
      <c r="E10" s="136">
        <v>1930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256"/>
    </row>
    <row r="11" spans="1:27" ht="15.75" x14ac:dyDescent="0.25">
      <c r="A11" s="117">
        <v>6</v>
      </c>
      <c r="B11" s="322"/>
      <c r="C11" s="324"/>
      <c r="D11" s="147">
        <v>4768</v>
      </c>
      <c r="E11" s="136">
        <v>1930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256"/>
    </row>
    <row r="12" spans="1:27" ht="15.75" x14ac:dyDescent="0.25">
      <c r="A12" s="146">
        <v>7</v>
      </c>
      <c r="B12" s="322"/>
      <c r="C12" s="325"/>
      <c r="D12" s="136">
        <v>882</v>
      </c>
      <c r="E12" s="136">
        <v>1930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>
        <v>1</v>
      </c>
      <c r="T12" s="162">
        <v>1</v>
      </c>
      <c r="U12" s="162"/>
      <c r="V12" s="162"/>
      <c r="W12" s="162"/>
      <c r="X12" s="162">
        <v>1</v>
      </c>
      <c r="Y12" s="162"/>
      <c r="Z12" s="162"/>
      <c r="AA12" s="241" t="s">
        <v>515</v>
      </c>
    </row>
    <row r="13" spans="1:27" x14ac:dyDescent="0.25">
      <c r="D13" s="318" t="s">
        <v>89</v>
      </c>
      <c r="E13" s="319"/>
      <c r="F13" s="163">
        <f t="shared" ref="F13:Z13" si="0">SUM(F6:F12)</f>
        <v>0</v>
      </c>
      <c r="G13" s="163">
        <f t="shared" si="0"/>
        <v>0</v>
      </c>
      <c r="H13" s="163">
        <f t="shared" si="0"/>
        <v>7</v>
      </c>
      <c r="I13" s="163">
        <f t="shared" si="0"/>
        <v>0</v>
      </c>
      <c r="J13" s="163">
        <f t="shared" si="0"/>
        <v>0</v>
      </c>
      <c r="K13" s="163">
        <f t="shared" si="0"/>
        <v>0</v>
      </c>
      <c r="L13" s="163">
        <f t="shared" si="0"/>
        <v>0</v>
      </c>
      <c r="M13" s="163">
        <f t="shared" si="0"/>
        <v>0</v>
      </c>
      <c r="N13" s="163">
        <f t="shared" si="0"/>
        <v>0</v>
      </c>
      <c r="O13" s="163">
        <f t="shared" si="0"/>
        <v>0</v>
      </c>
      <c r="P13" s="163">
        <f t="shared" si="0"/>
        <v>6</v>
      </c>
      <c r="Q13" s="163">
        <f t="shared" si="0"/>
        <v>0</v>
      </c>
      <c r="R13" s="163">
        <f t="shared" si="0"/>
        <v>0</v>
      </c>
      <c r="S13" s="163">
        <f t="shared" si="0"/>
        <v>1</v>
      </c>
      <c r="T13" s="163">
        <f t="shared" si="0"/>
        <v>6</v>
      </c>
      <c r="U13" s="163">
        <f t="shared" si="0"/>
        <v>0</v>
      </c>
      <c r="V13" s="163">
        <f t="shared" si="0"/>
        <v>0</v>
      </c>
      <c r="W13" s="163">
        <f t="shared" si="0"/>
        <v>1</v>
      </c>
      <c r="X13" s="163">
        <f t="shared" si="0"/>
        <v>7</v>
      </c>
      <c r="Y13" s="163">
        <f t="shared" si="0"/>
        <v>0</v>
      </c>
      <c r="Z13" s="163">
        <f t="shared" si="0"/>
        <v>0</v>
      </c>
    </row>
  </sheetData>
  <mergeCells count="12">
    <mergeCell ref="A4:A5"/>
    <mergeCell ref="B4:B5"/>
    <mergeCell ref="C4:C5"/>
    <mergeCell ref="D4:D5"/>
    <mergeCell ref="F4:J4"/>
    <mergeCell ref="E4:E5"/>
    <mergeCell ref="D13:E13"/>
    <mergeCell ref="T4:W4"/>
    <mergeCell ref="X4:Z4"/>
    <mergeCell ref="B6:B12"/>
    <mergeCell ref="C6:C12"/>
    <mergeCell ref="K4:S4"/>
  </mergeCells>
  <pageMargins left="0.7" right="0.7" top="0.75" bottom="0.75" header="0.3" footer="0.3"/>
  <pageSetup paperSize="9" scale="54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"/>
  <sheetViews>
    <sheetView zoomScale="90" zoomScaleNormal="90" workbookViewId="0">
      <selection activeCell="A2" sqref="A2"/>
    </sheetView>
  </sheetViews>
  <sheetFormatPr defaultRowHeight="15" x14ac:dyDescent="0.25"/>
  <cols>
    <col min="1" max="1" width="11.28515625" customWidth="1"/>
    <col min="3" max="3" width="12.7109375" customWidth="1"/>
    <col min="4" max="4" width="11.85546875" customWidth="1"/>
    <col min="9" max="9" width="11" customWidth="1"/>
  </cols>
  <sheetData>
    <row r="2" spans="1:27" x14ac:dyDescent="0.25">
      <c r="A2" s="112" t="s">
        <v>372</v>
      </c>
      <c r="B2" s="112" t="s">
        <v>572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60" t="s">
        <v>137</v>
      </c>
      <c r="C6" s="354" t="s">
        <v>573</v>
      </c>
      <c r="D6" s="149" t="s">
        <v>324</v>
      </c>
      <c r="E6" s="135">
        <v>1940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/>
      <c r="Q6" s="162">
        <v>1</v>
      </c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29.25" customHeight="1" x14ac:dyDescent="0.25">
      <c r="A7" s="117">
        <v>2</v>
      </c>
      <c r="B7" s="360"/>
      <c r="C7" s="356"/>
      <c r="D7" s="149" t="s">
        <v>325</v>
      </c>
      <c r="E7" s="135">
        <v>1940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/>
      <c r="Q7" s="162">
        <v>1</v>
      </c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x14ac:dyDescent="0.25">
      <c r="D8" s="318" t="s">
        <v>89</v>
      </c>
      <c r="E8" s="319"/>
      <c r="F8" s="163">
        <f t="shared" ref="F8:Z8" si="0">SUM(F6:F7)</f>
        <v>0</v>
      </c>
      <c r="G8" s="163">
        <f t="shared" si="0"/>
        <v>2</v>
      </c>
      <c r="H8" s="163">
        <f t="shared" si="0"/>
        <v>0</v>
      </c>
      <c r="I8" s="163">
        <f t="shared" si="0"/>
        <v>0</v>
      </c>
      <c r="J8" s="163">
        <f t="shared" si="0"/>
        <v>0</v>
      </c>
      <c r="K8" s="163">
        <f t="shared" si="0"/>
        <v>0</v>
      </c>
      <c r="L8" s="163">
        <f t="shared" si="0"/>
        <v>0</v>
      </c>
      <c r="M8" s="163">
        <f t="shared" si="0"/>
        <v>0</v>
      </c>
      <c r="N8" s="163">
        <f t="shared" si="0"/>
        <v>0</v>
      </c>
      <c r="O8" s="163">
        <f t="shared" si="0"/>
        <v>0</v>
      </c>
      <c r="P8" s="163">
        <f t="shared" si="0"/>
        <v>0</v>
      </c>
      <c r="Q8" s="163">
        <f t="shared" si="0"/>
        <v>2</v>
      </c>
      <c r="R8" s="163">
        <f t="shared" si="0"/>
        <v>0</v>
      </c>
      <c r="S8" s="163">
        <f t="shared" si="0"/>
        <v>0</v>
      </c>
      <c r="T8" s="163">
        <f t="shared" si="0"/>
        <v>2</v>
      </c>
      <c r="U8" s="163">
        <f t="shared" si="0"/>
        <v>0</v>
      </c>
      <c r="V8" s="163">
        <f t="shared" si="0"/>
        <v>0</v>
      </c>
      <c r="W8" s="163">
        <f t="shared" si="0"/>
        <v>0</v>
      </c>
      <c r="X8" s="163">
        <f t="shared" si="0"/>
        <v>2</v>
      </c>
      <c r="Y8" s="163">
        <f t="shared" si="0"/>
        <v>0</v>
      </c>
      <c r="Z8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8:E8"/>
    <mergeCell ref="T4:W4"/>
    <mergeCell ref="X4:Z4"/>
    <mergeCell ref="AA4:AA5"/>
    <mergeCell ref="B6:B7"/>
    <mergeCell ref="C6:C7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AA12"/>
  <sheetViews>
    <sheetView zoomScale="80" zoomScaleNormal="80" workbookViewId="0">
      <selection activeCell="E22" sqref="E22"/>
    </sheetView>
  </sheetViews>
  <sheetFormatPr defaultRowHeight="15" x14ac:dyDescent="0.25"/>
  <cols>
    <col min="3" max="3" width="11.7109375" customWidth="1"/>
    <col min="4" max="4" width="12.42578125" customWidth="1"/>
    <col min="9" max="9" width="11.85546875" customWidth="1"/>
  </cols>
  <sheetData>
    <row r="2" spans="1:27" x14ac:dyDescent="0.25">
      <c r="A2" s="112" t="s">
        <v>467</v>
      </c>
      <c r="B2" s="112" t="s">
        <v>574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40" t="s">
        <v>575</v>
      </c>
      <c r="D6" s="135" t="s">
        <v>326</v>
      </c>
      <c r="E6" s="135">
        <v>1961</v>
      </c>
      <c r="F6" s="329">
        <v>1</v>
      </c>
      <c r="G6" s="162"/>
      <c r="H6" s="162"/>
      <c r="I6" s="162"/>
      <c r="J6" s="208"/>
      <c r="K6" s="162"/>
      <c r="L6" s="162"/>
      <c r="M6" s="162"/>
      <c r="N6" s="162"/>
      <c r="O6" s="162"/>
      <c r="P6" s="162"/>
      <c r="Q6" s="162"/>
      <c r="R6" s="243">
        <v>1</v>
      </c>
      <c r="S6" s="162"/>
      <c r="T6" s="329">
        <v>1</v>
      </c>
      <c r="U6" s="162"/>
      <c r="V6" s="162"/>
      <c r="W6" s="329"/>
      <c r="X6" s="329">
        <v>1</v>
      </c>
      <c r="Y6" s="162"/>
      <c r="Z6" s="162"/>
      <c r="AA6" s="140"/>
    </row>
    <row r="7" spans="1:27" ht="15.75" x14ac:dyDescent="0.25">
      <c r="A7" s="117">
        <v>2</v>
      </c>
      <c r="B7" s="306"/>
      <c r="C7" s="341"/>
      <c r="D7" s="135" t="s">
        <v>327</v>
      </c>
      <c r="E7" s="135">
        <v>1961</v>
      </c>
      <c r="F7" s="330"/>
      <c r="G7" s="162"/>
      <c r="H7" s="162"/>
      <c r="I7" s="162"/>
      <c r="J7" s="208"/>
      <c r="K7" s="162"/>
      <c r="L7" s="162"/>
      <c r="M7" s="162"/>
      <c r="N7" s="162"/>
      <c r="O7" s="162"/>
      <c r="P7" s="162"/>
      <c r="Q7" s="162"/>
      <c r="R7" s="243">
        <v>1</v>
      </c>
      <c r="S7" s="162"/>
      <c r="T7" s="330"/>
      <c r="U7" s="162"/>
      <c r="V7" s="162"/>
      <c r="W7" s="330"/>
      <c r="X7" s="330"/>
      <c r="Y7" s="162"/>
      <c r="Z7" s="162"/>
      <c r="AA7" s="140"/>
    </row>
    <row r="8" spans="1:27" ht="15.75" x14ac:dyDescent="0.25">
      <c r="A8" s="146">
        <v>3</v>
      </c>
      <c r="B8" s="306"/>
      <c r="C8" s="341"/>
      <c r="D8" s="135" t="s">
        <v>328</v>
      </c>
      <c r="E8" s="135">
        <v>1961</v>
      </c>
      <c r="F8" s="329">
        <v>1</v>
      </c>
      <c r="G8" s="162"/>
      <c r="H8" s="162"/>
      <c r="I8" s="162"/>
      <c r="J8" s="208"/>
      <c r="K8" s="162"/>
      <c r="L8" s="162"/>
      <c r="M8" s="162"/>
      <c r="N8" s="162"/>
      <c r="O8" s="162"/>
      <c r="P8" s="162"/>
      <c r="Q8" s="162"/>
      <c r="R8" s="243">
        <v>1</v>
      </c>
      <c r="S8" s="162"/>
      <c r="T8" s="329"/>
      <c r="U8" s="162"/>
      <c r="V8" s="162"/>
      <c r="W8" s="329">
        <v>1</v>
      </c>
      <c r="X8" s="329">
        <v>1</v>
      </c>
      <c r="Y8" s="162"/>
      <c r="Z8" s="162"/>
      <c r="AA8" s="140"/>
    </row>
    <row r="9" spans="1:27" ht="15.75" x14ac:dyDescent="0.25">
      <c r="A9" s="117">
        <v>4</v>
      </c>
      <c r="B9" s="306"/>
      <c r="C9" s="341"/>
      <c r="D9" s="135" t="s">
        <v>329</v>
      </c>
      <c r="E9" s="135">
        <v>1961</v>
      </c>
      <c r="F9" s="330"/>
      <c r="G9" s="162"/>
      <c r="H9" s="162"/>
      <c r="I9" s="162"/>
      <c r="J9" s="208"/>
      <c r="K9" s="162"/>
      <c r="L9" s="162"/>
      <c r="M9" s="162"/>
      <c r="N9" s="162"/>
      <c r="O9" s="162"/>
      <c r="P9" s="162"/>
      <c r="Q9" s="162"/>
      <c r="R9" s="243">
        <v>1</v>
      </c>
      <c r="S9" s="162"/>
      <c r="T9" s="330"/>
      <c r="U9" s="162"/>
      <c r="V9" s="162"/>
      <c r="W9" s="330"/>
      <c r="X9" s="330"/>
      <c r="Y9" s="162"/>
      <c r="Z9" s="162"/>
      <c r="AA9" s="140"/>
    </row>
    <row r="10" spans="1:27" ht="15.75" x14ac:dyDescent="0.25">
      <c r="A10" s="146">
        <v>5</v>
      </c>
      <c r="B10" s="306"/>
      <c r="C10" s="341"/>
      <c r="D10" s="135" t="s">
        <v>330</v>
      </c>
      <c r="E10" s="135">
        <v>1961</v>
      </c>
      <c r="F10" s="329">
        <v>1</v>
      </c>
      <c r="G10" s="162"/>
      <c r="H10" s="162"/>
      <c r="I10" s="162"/>
      <c r="J10" s="208"/>
      <c r="K10" s="162"/>
      <c r="L10" s="162"/>
      <c r="M10" s="162"/>
      <c r="N10" s="162"/>
      <c r="O10" s="162"/>
      <c r="P10" s="162"/>
      <c r="Q10" s="162"/>
      <c r="R10" s="243">
        <v>1</v>
      </c>
      <c r="S10" s="162"/>
      <c r="T10" s="329"/>
      <c r="U10" s="162"/>
      <c r="V10" s="162"/>
      <c r="W10" s="329">
        <v>1</v>
      </c>
      <c r="X10" s="329">
        <v>1</v>
      </c>
      <c r="Y10" s="162"/>
      <c r="Z10" s="162"/>
      <c r="AA10" s="140"/>
    </row>
    <row r="11" spans="1:27" ht="15.75" x14ac:dyDescent="0.25">
      <c r="A11" s="117">
        <v>6</v>
      </c>
      <c r="B11" s="306"/>
      <c r="C11" s="342"/>
      <c r="D11" s="135" t="s">
        <v>331</v>
      </c>
      <c r="E11" s="135">
        <v>1961</v>
      </c>
      <c r="F11" s="330"/>
      <c r="G11" s="162"/>
      <c r="H11" s="162"/>
      <c r="I11" s="162"/>
      <c r="J11" s="208"/>
      <c r="K11" s="162"/>
      <c r="L11" s="162"/>
      <c r="M11" s="162"/>
      <c r="N11" s="162"/>
      <c r="O11" s="162"/>
      <c r="P11" s="162"/>
      <c r="Q11" s="162"/>
      <c r="R11" s="243">
        <v>1</v>
      </c>
      <c r="S11" s="162"/>
      <c r="T11" s="330"/>
      <c r="U11" s="162"/>
      <c r="V11" s="162"/>
      <c r="W11" s="330"/>
      <c r="X11" s="330"/>
      <c r="Y11" s="162"/>
      <c r="Z11" s="162"/>
      <c r="AA11" s="140"/>
    </row>
    <row r="12" spans="1:27" x14ac:dyDescent="0.25">
      <c r="D12" s="318" t="s">
        <v>89</v>
      </c>
      <c r="E12" s="319"/>
      <c r="F12" s="163">
        <f>SUM(F6:F11)</f>
        <v>3</v>
      </c>
      <c r="G12" s="163">
        <f t="shared" ref="G12:Z12" si="0">SUM(G6:G11)</f>
        <v>0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1</v>
      </c>
      <c r="U12" s="163">
        <f t="shared" si="0"/>
        <v>0</v>
      </c>
      <c r="V12" s="163">
        <f t="shared" si="0"/>
        <v>0</v>
      </c>
      <c r="W12" s="163">
        <f t="shared" si="0"/>
        <v>2</v>
      </c>
      <c r="X12" s="163">
        <f t="shared" si="0"/>
        <v>3</v>
      </c>
      <c r="Y12" s="163">
        <f t="shared" si="0"/>
        <v>0</v>
      </c>
      <c r="Z12" s="163">
        <f t="shared" si="0"/>
        <v>0</v>
      </c>
    </row>
  </sheetData>
  <mergeCells count="25">
    <mergeCell ref="W10:W11"/>
    <mergeCell ref="A4:A5"/>
    <mergeCell ref="B4:B5"/>
    <mergeCell ref="C4:C5"/>
    <mergeCell ref="D4:D5"/>
    <mergeCell ref="F4:J4"/>
    <mergeCell ref="F6:F7"/>
    <mergeCell ref="F8:F9"/>
    <mergeCell ref="F10:F11"/>
    <mergeCell ref="D12:E12"/>
    <mergeCell ref="T4:W4"/>
    <mergeCell ref="X4:Z4"/>
    <mergeCell ref="AA4:AA5"/>
    <mergeCell ref="B6:B11"/>
    <mergeCell ref="C6:C11"/>
    <mergeCell ref="K4:S4"/>
    <mergeCell ref="E4:E5"/>
    <mergeCell ref="T6:T7"/>
    <mergeCell ref="T8:T9"/>
    <mergeCell ref="T10:T11"/>
    <mergeCell ref="X6:X7"/>
    <mergeCell ref="X8:X9"/>
    <mergeCell ref="X10:X11"/>
    <mergeCell ref="W6:W7"/>
    <mergeCell ref="W8:W9"/>
  </mergeCells>
  <pageMargins left="0.7" right="0.7" top="0.75" bottom="0.75" header="0.3" footer="0.3"/>
  <pageSetup paperSize="9" scale="51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7"/>
  <sheetViews>
    <sheetView workbookViewId="0">
      <selection activeCell="Z13" sqref="Z13"/>
    </sheetView>
  </sheetViews>
  <sheetFormatPr defaultRowHeight="15" x14ac:dyDescent="0.25"/>
  <sheetData>
    <row r="2" spans="1:27" x14ac:dyDescent="0.25">
      <c r="A2" s="112" t="s">
        <v>344</v>
      </c>
      <c r="B2" s="112" t="s">
        <v>463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87" t="s">
        <v>24</v>
      </c>
      <c r="S5" s="187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185" t="s">
        <v>137</v>
      </c>
      <c r="C6" s="185" t="s">
        <v>169</v>
      </c>
      <c r="D6" s="149" t="s">
        <v>462</v>
      </c>
      <c r="E6" s="149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5"/>
    </row>
    <row r="7" spans="1:27" x14ac:dyDescent="0.25">
      <c r="D7" s="318" t="s">
        <v>89</v>
      </c>
      <c r="E7" s="319"/>
      <c r="F7" s="163">
        <f t="shared" ref="F7:Y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v>6</v>
      </c>
    </row>
  </sheetData>
  <mergeCells count="11">
    <mergeCell ref="D7:E7"/>
    <mergeCell ref="K4:S4"/>
    <mergeCell ref="T4:W4"/>
    <mergeCell ref="X4:Z4"/>
    <mergeCell ref="AA4:AA5"/>
    <mergeCell ref="F4:J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53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7"/>
  <sheetViews>
    <sheetView workbookViewId="0">
      <selection activeCell="G21" sqref="G21"/>
    </sheetView>
  </sheetViews>
  <sheetFormatPr defaultRowHeight="15" x14ac:dyDescent="0.25"/>
  <sheetData>
    <row r="2" spans="1:27" x14ac:dyDescent="0.25">
      <c r="A2" s="112" t="s">
        <v>464</v>
      </c>
      <c r="B2" s="112" t="s">
        <v>465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87" t="s">
        <v>24</v>
      </c>
      <c r="S5" s="187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185" t="s">
        <v>137</v>
      </c>
      <c r="C6" s="185" t="s">
        <v>169</v>
      </c>
      <c r="D6" s="149" t="s">
        <v>466</v>
      </c>
      <c r="E6" s="189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5"/>
    </row>
    <row r="7" spans="1:27" x14ac:dyDescent="0.25">
      <c r="D7" s="318" t="s">
        <v>89</v>
      </c>
      <c r="E7" s="319"/>
      <c r="F7" s="163">
        <f t="shared" ref="F7:Y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v>82</v>
      </c>
    </row>
  </sheetData>
  <mergeCells count="11">
    <mergeCell ref="D7:E7"/>
    <mergeCell ref="K4:S4"/>
    <mergeCell ref="T4:W4"/>
    <mergeCell ref="X4:Z4"/>
    <mergeCell ref="AA4:AA5"/>
    <mergeCell ref="F4:J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53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G20" sqref="G20"/>
    </sheetView>
  </sheetViews>
  <sheetFormatPr defaultRowHeight="15" x14ac:dyDescent="0.25"/>
  <cols>
    <col min="1" max="1" width="10.28515625" customWidth="1"/>
    <col min="2" max="2" width="8.42578125" customWidth="1"/>
    <col min="3" max="3" width="11.140625" customWidth="1"/>
    <col min="4" max="4" width="10.5703125" customWidth="1"/>
    <col min="5" max="6" width="9.140625" customWidth="1"/>
    <col min="9" max="9" width="9.140625" customWidth="1"/>
    <col min="27" max="27" width="26.5703125" customWidth="1"/>
  </cols>
  <sheetData>
    <row r="2" spans="1:27" x14ac:dyDescent="0.25">
      <c r="A2" s="112" t="s">
        <v>346</v>
      </c>
      <c r="B2" s="112" t="s">
        <v>349</v>
      </c>
    </row>
    <row r="4" spans="1:27" ht="15" customHeight="1" x14ac:dyDescent="0.25">
      <c r="A4" s="305" t="s">
        <v>91</v>
      </c>
      <c r="B4" s="305" t="s">
        <v>54</v>
      </c>
      <c r="C4" s="305" t="s">
        <v>90</v>
      </c>
      <c r="D4" s="305" t="s">
        <v>376</v>
      </c>
      <c r="E4" s="305" t="s">
        <v>374</v>
      </c>
      <c r="F4" s="343" t="s">
        <v>87</v>
      </c>
      <c r="G4" s="344"/>
      <c r="H4" s="344"/>
      <c r="I4" s="344"/>
      <c r="J4" s="308"/>
      <c r="K4" s="345" t="s">
        <v>13</v>
      </c>
      <c r="L4" s="346"/>
      <c r="M4" s="346"/>
      <c r="N4" s="346"/>
      <c r="O4" s="346"/>
      <c r="P4" s="346"/>
      <c r="Q4" s="346"/>
      <c r="R4" s="346"/>
      <c r="S4" s="347"/>
      <c r="T4" s="343" t="s">
        <v>86</v>
      </c>
      <c r="U4" s="344"/>
      <c r="V4" s="344"/>
      <c r="W4" s="308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14"/>
      <c r="C5" s="314"/>
      <c r="D5" s="31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63" customHeight="1" x14ac:dyDescent="0.25">
      <c r="A6" s="146">
        <v>1</v>
      </c>
      <c r="B6" s="185" t="s">
        <v>137</v>
      </c>
      <c r="C6" s="185" t="s">
        <v>129</v>
      </c>
      <c r="D6" s="147" t="s">
        <v>468</v>
      </c>
      <c r="E6" s="190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t="s">
        <v>578</v>
      </c>
    </row>
    <row r="7" spans="1:27" x14ac:dyDescent="0.25">
      <c r="D7" s="318" t="s">
        <v>89</v>
      </c>
      <c r="E7" s="319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f t="shared" si="0"/>
        <v>0</v>
      </c>
    </row>
  </sheetData>
  <mergeCells count="11">
    <mergeCell ref="T4:W4"/>
    <mergeCell ref="X4:Z4"/>
    <mergeCell ref="AA4:AA5"/>
    <mergeCell ref="E4:E5"/>
    <mergeCell ref="D4:D5"/>
    <mergeCell ref="D7:E7"/>
    <mergeCell ref="B4:B5"/>
    <mergeCell ref="A4:A5"/>
    <mergeCell ref="F4:J4"/>
    <mergeCell ref="K4:S4"/>
    <mergeCell ref="C4:C5"/>
  </mergeCells>
  <pageMargins left="0.7" right="0.7" top="0.75" bottom="0.75" header="0.3" footer="0.3"/>
  <pageSetup scale="47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9"/>
  <sheetViews>
    <sheetView zoomScale="80" zoomScaleNormal="80" workbookViewId="0">
      <selection activeCell="M31" sqref="M31"/>
    </sheetView>
  </sheetViews>
  <sheetFormatPr defaultRowHeight="15" x14ac:dyDescent="0.25"/>
  <cols>
    <col min="3" max="3" width="12.42578125" customWidth="1"/>
    <col min="4" max="4" width="13.5703125" customWidth="1"/>
    <col min="9" max="9" width="12" customWidth="1"/>
  </cols>
  <sheetData>
    <row r="2" spans="1:27" x14ac:dyDescent="0.25">
      <c r="A2" s="112" t="s">
        <v>362</v>
      </c>
      <c r="B2" s="112" t="s">
        <v>359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40" t="s">
        <v>244</v>
      </c>
      <c r="D6" s="149">
        <v>1213</v>
      </c>
      <c r="E6" s="189">
        <v>1931</v>
      </c>
      <c r="F6" s="188"/>
      <c r="G6" s="188"/>
      <c r="H6" s="188"/>
      <c r="I6" s="188"/>
      <c r="J6" s="188">
        <v>0</v>
      </c>
      <c r="K6" s="162"/>
      <c r="L6" s="162"/>
      <c r="M6" s="162"/>
      <c r="N6" s="162"/>
      <c r="O6" s="162">
        <v>0</v>
      </c>
      <c r="P6" s="162"/>
      <c r="Q6" s="162"/>
      <c r="R6" s="162"/>
      <c r="S6" s="162"/>
      <c r="T6" s="188"/>
      <c r="U6" s="188"/>
      <c r="V6" s="188"/>
      <c r="W6" s="188">
        <v>0</v>
      </c>
      <c r="X6" s="188"/>
      <c r="Y6" s="188"/>
      <c r="Z6" s="188">
        <v>1</v>
      </c>
      <c r="AA6" s="140" t="s">
        <v>484</v>
      </c>
    </row>
    <row r="7" spans="1:27" ht="15.75" x14ac:dyDescent="0.25">
      <c r="A7" s="117">
        <v>2</v>
      </c>
      <c r="B7" s="306"/>
      <c r="C7" s="341"/>
      <c r="D7" s="135" t="s">
        <v>242</v>
      </c>
      <c r="E7" s="189">
        <v>1931</v>
      </c>
      <c r="F7" s="188"/>
      <c r="G7" s="188">
        <v>0</v>
      </c>
      <c r="H7" s="188"/>
      <c r="I7" s="188"/>
      <c r="J7" s="188"/>
      <c r="K7" s="162"/>
      <c r="L7" s="162"/>
      <c r="M7" s="162"/>
      <c r="N7" s="162"/>
      <c r="O7" s="162"/>
      <c r="P7" s="162">
        <v>0</v>
      </c>
      <c r="Q7" s="162"/>
      <c r="R7" s="162"/>
      <c r="S7" s="162"/>
      <c r="T7" s="188"/>
      <c r="U7" s="188"/>
      <c r="V7" s="188"/>
      <c r="W7" s="188">
        <v>0</v>
      </c>
      <c r="X7" s="188"/>
      <c r="Y7" s="188"/>
      <c r="Z7" s="188">
        <v>1</v>
      </c>
      <c r="AA7" s="203" t="s">
        <v>484</v>
      </c>
    </row>
    <row r="8" spans="1:27" ht="15.75" x14ac:dyDescent="0.25">
      <c r="A8" s="146">
        <v>3</v>
      </c>
      <c r="B8" s="306"/>
      <c r="C8" s="341"/>
      <c r="D8" s="135" t="s">
        <v>243</v>
      </c>
      <c r="E8" s="189">
        <v>1931</v>
      </c>
      <c r="F8" s="188"/>
      <c r="G8" s="188">
        <v>0</v>
      </c>
      <c r="H8" s="188"/>
      <c r="I8" s="188"/>
      <c r="J8" s="188"/>
      <c r="K8" s="162"/>
      <c r="L8" s="162"/>
      <c r="M8" s="162"/>
      <c r="N8" s="162"/>
      <c r="O8" s="162"/>
      <c r="P8" s="162">
        <v>0</v>
      </c>
      <c r="Q8" s="162"/>
      <c r="R8" s="162"/>
      <c r="S8" s="162"/>
      <c r="T8" s="188"/>
      <c r="U8" s="188"/>
      <c r="V8" s="188"/>
      <c r="W8" s="188">
        <v>0</v>
      </c>
      <c r="X8" s="188"/>
      <c r="Y8" s="188"/>
      <c r="Z8" s="188">
        <v>1</v>
      </c>
      <c r="AA8" s="203" t="s">
        <v>484</v>
      </c>
    </row>
    <row r="9" spans="1:27" x14ac:dyDescent="0.25">
      <c r="D9" s="318" t="s">
        <v>89</v>
      </c>
      <c r="E9" s="319"/>
      <c r="F9" s="163">
        <f t="shared" ref="F9:Z9" si="0">SUM(F6:F8)</f>
        <v>0</v>
      </c>
      <c r="G9" s="163">
        <f t="shared" si="0"/>
        <v>0</v>
      </c>
      <c r="H9" s="163">
        <f t="shared" si="0"/>
        <v>0</v>
      </c>
      <c r="I9" s="163">
        <f t="shared" si="0"/>
        <v>0</v>
      </c>
      <c r="J9" s="163">
        <f t="shared" si="0"/>
        <v>0</v>
      </c>
      <c r="K9" s="163">
        <f t="shared" si="0"/>
        <v>0</v>
      </c>
      <c r="L9" s="163">
        <f t="shared" si="0"/>
        <v>0</v>
      </c>
      <c r="M9" s="163">
        <f t="shared" si="0"/>
        <v>0</v>
      </c>
      <c r="N9" s="163">
        <f t="shared" si="0"/>
        <v>0</v>
      </c>
      <c r="O9" s="163">
        <f t="shared" si="0"/>
        <v>0</v>
      </c>
      <c r="P9" s="163">
        <f t="shared" si="0"/>
        <v>0</v>
      </c>
      <c r="Q9" s="163">
        <f t="shared" si="0"/>
        <v>0</v>
      </c>
      <c r="R9" s="163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3">
        <f t="shared" si="0"/>
        <v>0</v>
      </c>
      <c r="W9" s="163">
        <f t="shared" si="0"/>
        <v>0</v>
      </c>
      <c r="X9" s="163">
        <f t="shared" si="0"/>
        <v>0</v>
      </c>
      <c r="Y9" s="163">
        <f t="shared" si="0"/>
        <v>0</v>
      </c>
      <c r="Z9" s="163">
        <f t="shared" si="0"/>
        <v>3</v>
      </c>
    </row>
  </sheetData>
  <mergeCells count="13">
    <mergeCell ref="A4:A5"/>
    <mergeCell ref="B4:B5"/>
    <mergeCell ref="C4:C5"/>
    <mergeCell ref="D4:D5"/>
    <mergeCell ref="F4:J4"/>
    <mergeCell ref="D9:E9"/>
    <mergeCell ref="T4:W4"/>
    <mergeCell ref="X4:Z4"/>
    <mergeCell ref="AA4:AA5"/>
    <mergeCell ref="B6:B8"/>
    <mergeCell ref="C6:C8"/>
    <mergeCell ref="K4:S4"/>
    <mergeCell ref="E4:E5"/>
  </mergeCells>
  <pageMargins left="0.7" right="0.7" top="0.75" bottom="0.75" header="0.3" footer="0.3"/>
  <pageSetup paperSize="9" scale="49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workbookViewId="0">
      <selection activeCell="F24" sqref="F24"/>
    </sheetView>
  </sheetViews>
  <sheetFormatPr defaultRowHeight="15" x14ac:dyDescent="0.25"/>
  <cols>
    <col min="1" max="1" width="5.5703125" customWidth="1"/>
    <col min="2" max="2" width="10.7109375" customWidth="1"/>
    <col min="3" max="3" width="8.7109375" customWidth="1"/>
    <col min="4" max="4" width="22.28515625" customWidth="1"/>
    <col min="5" max="5" width="26.28515625" customWidth="1"/>
    <col min="6" max="6" width="13.5703125" customWidth="1"/>
    <col min="7" max="8" width="12.7109375" customWidth="1"/>
    <col min="9" max="9" width="10.7109375" customWidth="1"/>
    <col min="10" max="14" width="10.28515625" customWidth="1"/>
    <col min="15" max="23" width="3.7109375" customWidth="1"/>
    <col min="24" max="25" width="11.7109375" customWidth="1"/>
    <col min="29" max="29" width="18.7109375" customWidth="1"/>
    <col min="30" max="30" width="26.7109375" customWidth="1"/>
  </cols>
  <sheetData>
    <row r="2" spans="1:31" ht="14.45" x14ac:dyDescent="0.3">
      <c r="A2" s="112"/>
      <c r="B2" s="112" t="s">
        <v>93</v>
      </c>
      <c r="C2" s="112" t="s">
        <v>94</v>
      </c>
    </row>
    <row r="4" spans="1:31" ht="43.15" customHeight="1" x14ac:dyDescent="0.25">
      <c r="A4" s="304" t="s">
        <v>84</v>
      </c>
      <c r="B4" s="306" t="s">
        <v>54</v>
      </c>
      <c r="C4" s="304" t="s">
        <v>90</v>
      </c>
      <c r="D4" s="304" t="s">
        <v>95</v>
      </c>
      <c r="E4" s="306" t="s">
        <v>14</v>
      </c>
      <c r="F4" s="304" t="s">
        <v>9</v>
      </c>
      <c r="G4" s="304" t="s">
        <v>16</v>
      </c>
      <c r="H4" s="304" t="s">
        <v>99</v>
      </c>
      <c r="I4" s="304" t="s">
        <v>11</v>
      </c>
      <c r="J4" s="304" t="s">
        <v>87</v>
      </c>
      <c r="K4" s="304"/>
      <c r="L4" s="304"/>
      <c r="M4" s="304"/>
      <c r="N4" s="304"/>
      <c r="O4" s="309" t="s">
        <v>13</v>
      </c>
      <c r="P4" s="309"/>
      <c r="Q4" s="309"/>
      <c r="R4" s="309"/>
      <c r="S4" s="309"/>
      <c r="T4" s="309"/>
      <c r="U4" s="309"/>
      <c r="V4" s="309"/>
      <c r="W4" s="309"/>
      <c r="X4" s="306" t="s">
        <v>86</v>
      </c>
      <c r="Y4" s="306"/>
      <c r="Z4" s="306" t="s">
        <v>85</v>
      </c>
      <c r="AA4" s="306"/>
      <c r="AB4" s="306"/>
      <c r="AC4" s="304" t="s">
        <v>53</v>
      </c>
      <c r="AD4" s="306" t="s">
        <v>6</v>
      </c>
      <c r="AE4" s="118"/>
    </row>
    <row r="5" spans="1:31" ht="45" x14ac:dyDescent="0.25">
      <c r="A5" s="305"/>
      <c r="B5" s="307"/>
      <c r="C5" s="305"/>
      <c r="D5" s="305"/>
      <c r="E5" s="307"/>
      <c r="F5" s="305"/>
      <c r="G5" s="305"/>
      <c r="H5" s="305"/>
      <c r="I5" s="305"/>
      <c r="J5" s="121" t="s">
        <v>77</v>
      </c>
      <c r="K5" s="121" t="s">
        <v>78</v>
      </c>
      <c r="L5" s="121" t="s">
        <v>79</v>
      </c>
      <c r="M5" s="121" t="s">
        <v>96</v>
      </c>
      <c r="N5" s="121" t="s">
        <v>81</v>
      </c>
      <c r="O5" s="121" t="s">
        <v>17</v>
      </c>
      <c r="P5" s="121" t="s">
        <v>18</v>
      </c>
      <c r="Q5" s="121" t="s">
        <v>19</v>
      </c>
      <c r="R5" s="121" t="s">
        <v>20</v>
      </c>
      <c r="S5" s="121" t="s">
        <v>21</v>
      </c>
      <c r="T5" s="121" t="s">
        <v>22</v>
      </c>
      <c r="U5" s="121" t="s">
        <v>23</v>
      </c>
      <c r="V5" s="121" t="s">
        <v>24</v>
      </c>
      <c r="W5" s="121" t="s">
        <v>25</v>
      </c>
      <c r="X5" s="121" t="s">
        <v>97</v>
      </c>
      <c r="Y5" s="122" t="s">
        <v>98</v>
      </c>
      <c r="Z5" s="121" t="s">
        <v>70</v>
      </c>
      <c r="AA5" s="121" t="s">
        <v>71</v>
      </c>
      <c r="AB5" s="121" t="s">
        <v>72</v>
      </c>
      <c r="AC5" s="305"/>
      <c r="AD5" s="307"/>
      <c r="AE5" s="112"/>
    </row>
    <row r="6" spans="1:31" s="123" customFormat="1" ht="60" customHeight="1" x14ac:dyDescent="0.25">
      <c r="A6" s="109">
        <v>1</v>
      </c>
      <c r="B6" s="362" t="s">
        <v>26</v>
      </c>
      <c r="C6" s="109" t="s">
        <v>92</v>
      </c>
      <c r="D6" s="110" t="s">
        <v>100</v>
      </c>
      <c r="E6" s="110" t="s">
        <v>34</v>
      </c>
      <c r="F6" s="110" t="s">
        <v>101</v>
      </c>
      <c r="G6" s="109" t="s">
        <v>36</v>
      </c>
      <c r="H6" s="109" t="s">
        <v>33</v>
      </c>
      <c r="I6" s="109">
        <v>0.54300000000000004</v>
      </c>
      <c r="J6" s="124" t="e">
        <f>#REF!</f>
        <v>#REF!</v>
      </c>
      <c r="K6" s="124" t="e">
        <f>#REF!</f>
        <v>#REF!</v>
      </c>
      <c r="L6" s="124" t="e">
        <f>#REF!</f>
        <v>#REF!</v>
      </c>
      <c r="M6" s="124" t="e">
        <f>#REF!</f>
        <v>#REF!</v>
      </c>
      <c r="N6" s="124" t="e">
        <f>#REF!</f>
        <v>#REF!</v>
      </c>
      <c r="O6" s="124" t="e">
        <f>#REF!</f>
        <v>#REF!</v>
      </c>
      <c r="P6" s="124" t="e">
        <f>#REF!</f>
        <v>#REF!</v>
      </c>
      <c r="Q6" s="124" t="e">
        <f>#REF!</f>
        <v>#REF!</v>
      </c>
      <c r="R6" s="124" t="e">
        <f>#REF!</f>
        <v>#REF!</v>
      </c>
      <c r="S6" s="124" t="e">
        <f>#REF!</f>
        <v>#REF!</v>
      </c>
      <c r="T6" s="124" t="e">
        <f>#REF!</f>
        <v>#REF!</v>
      </c>
      <c r="U6" s="124" t="e">
        <f>#REF!</f>
        <v>#REF!</v>
      </c>
      <c r="V6" s="124" t="e">
        <f>#REF!</f>
        <v>#REF!</v>
      </c>
      <c r="W6" s="124" t="e">
        <f>#REF!</f>
        <v>#REF!</v>
      </c>
      <c r="X6" s="124" t="e">
        <f>#REF!+#REF!+#REF!</f>
        <v>#REF!</v>
      </c>
      <c r="Y6" s="124" t="e">
        <f>#REF!</f>
        <v>#REF!</v>
      </c>
      <c r="Z6" s="124" t="e">
        <f>#REF!</f>
        <v>#REF!</v>
      </c>
      <c r="AA6" s="124" t="e">
        <f>#REF!</f>
        <v>#REF!</v>
      </c>
      <c r="AB6" s="124" t="e">
        <f>#REF!</f>
        <v>#REF!</v>
      </c>
      <c r="AC6" s="109"/>
      <c r="AD6" s="109"/>
    </row>
    <row r="7" spans="1:31" s="123" customFormat="1" ht="45" customHeight="1" x14ac:dyDescent="0.25">
      <c r="A7" s="109">
        <v>2</v>
      </c>
      <c r="B7" s="362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</row>
    <row r="8" spans="1:31" x14ac:dyDescent="0.25">
      <c r="J8" s="124" t="e">
        <f>SUM(J6:J7)</f>
        <v>#REF!</v>
      </c>
      <c r="K8" s="124" t="e">
        <f t="shared" ref="K8:AB8" si="0">SUM(K6:K7)</f>
        <v>#REF!</v>
      </c>
      <c r="L8" s="124" t="e">
        <f t="shared" si="0"/>
        <v>#REF!</v>
      </c>
      <c r="M8" s="124" t="e">
        <f t="shared" si="0"/>
        <v>#REF!</v>
      </c>
      <c r="N8" s="124" t="e">
        <f t="shared" si="0"/>
        <v>#REF!</v>
      </c>
      <c r="O8" s="124" t="e">
        <f t="shared" si="0"/>
        <v>#REF!</v>
      </c>
      <c r="P8" s="124" t="e">
        <f t="shared" si="0"/>
        <v>#REF!</v>
      </c>
      <c r="Q8" s="124" t="e">
        <f t="shared" si="0"/>
        <v>#REF!</v>
      </c>
      <c r="R8" s="124" t="e">
        <f t="shared" si="0"/>
        <v>#REF!</v>
      </c>
      <c r="S8" s="124" t="e">
        <f t="shared" si="0"/>
        <v>#REF!</v>
      </c>
      <c r="T8" s="124" t="e">
        <f t="shared" si="0"/>
        <v>#REF!</v>
      </c>
      <c r="U8" s="124" t="e">
        <f t="shared" si="0"/>
        <v>#REF!</v>
      </c>
      <c r="V8" s="124" t="e">
        <f t="shared" si="0"/>
        <v>#REF!</v>
      </c>
      <c r="W8" s="124" t="e">
        <f t="shared" si="0"/>
        <v>#REF!</v>
      </c>
      <c r="X8" s="124" t="e">
        <f t="shared" si="0"/>
        <v>#REF!</v>
      </c>
      <c r="Y8" s="124" t="e">
        <f t="shared" si="0"/>
        <v>#REF!</v>
      </c>
      <c r="Z8" s="124" t="e">
        <f t="shared" si="0"/>
        <v>#REF!</v>
      </c>
      <c r="AA8" s="124" t="e">
        <f t="shared" si="0"/>
        <v>#REF!</v>
      </c>
      <c r="AB8" s="124" t="e">
        <f t="shared" si="0"/>
        <v>#REF!</v>
      </c>
    </row>
  </sheetData>
  <mergeCells count="16">
    <mergeCell ref="Z4:AB4"/>
    <mergeCell ref="AC4:AC5"/>
    <mergeCell ref="AD4:AD5"/>
    <mergeCell ref="B6:B7"/>
    <mergeCell ref="G4:G5"/>
    <mergeCell ref="H4:H5"/>
    <mergeCell ref="I4:I5"/>
    <mergeCell ref="J4:N4"/>
    <mergeCell ref="O4:W4"/>
    <mergeCell ref="X4:Y4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"/>
  <sheetViews>
    <sheetView topLeftCell="A4" zoomScaleNormal="100" workbookViewId="0">
      <selection activeCell="I16" sqref="I16"/>
    </sheetView>
  </sheetViews>
  <sheetFormatPr defaultRowHeight="15" x14ac:dyDescent="0.25"/>
  <cols>
    <col min="1" max="1" width="9.85546875" customWidth="1"/>
    <col min="3" max="3" width="10.140625" customWidth="1"/>
    <col min="4" max="4" width="14" customWidth="1"/>
    <col min="5" max="9" width="10.28515625" customWidth="1"/>
    <col min="10" max="18" width="3.7109375" customWidth="1"/>
    <col min="19" max="25" width="6.7109375" customWidth="1"/>
    <col min="26" max="26" width="26" customWidth="1"/>
  </cols>
  <sheetData>
    <row r="2" spans="1:26" ht="15.6" x14ac:dyDescent="0.3">
      <c r="A2" s="114" t="s">
        <v>82</v>
      </c>
      <c r="B2" s="114" t="s">
        <v>83</v>
      </c>
      <c r="C2" s="113"/>
      <c r="D2" s="113"/>
    </row>
    <row r="4" spans="1:26" ht="19.899999999999999" customHeight="1" x14ac:dyDescent="0.25">
      <c r="A4" s="305" t="s">
        <v>91</v>
      </c>
      <c r="B4" s="304" t="s">
        <v>54</v>
      </c>
      <c r="C4" s="305" t="s">
        <v>90</v>
      </c>
      <c r="D4" s="304" t="s">
        <v>126</v>
      </c>
      <c r="E4" s="306" t="s">
        <v>87</v>
      </c>
      <c r="F4" s="306"/>
      <c r="G4" s="306"/>
      <c r="H4" s="306"/>
      <c r="I4" s="306"/>
      <c r="J4" s="320" t="s">
        <v>13</v>
      </c>
      <c r="K4" s="321"/>
      <c r="L4" s="321"/>
      <c r="M4" s="321"/>
      <c r="N4" s="321"/>
      <c r="O4" s="321"/>
      <c r="P4" s="321"/>
      <c r="Q4" s="321"/>
      <c r="R4" s="321"/>
      <c r="S4" s="306" t="s">
        <v>86</v>
      </c>
      <c r="T4" s="306"/>
      <c r="U4" s="306"/>
      <c r="V4" s="306"/>
      <c r="W4" s="304" t="s">
        <v>85</v>
      </c>
      <c r="X4" s="304"/>
      <c r="Y4" s="304"/>
      <c r="Z4" s="306" t="s">
        <v>6</v>
      </c>
    </row>
    <row r="5" spans="1:26" ht="30" x14ac:dyDescent="0.25">
      <c r="A5" s="314"/>
      <c r="B5" s="304"/>
      <c r="C5" s="314"/>
      <c r="D5" s="304"/>
      <c r="E5" s="115" t="s">
        <v>77</v>
      </c>
      <c r="F5" s="115" t="s">
        <v>78</v>
      </c>
      <c r="G5" s="115" t="s">
        <v>79</v>
      </c>
      <c r="H5" s="115" t="s">
        <v>80</v>
      </c>
      <c r="I5" s="115" t="s">
        <v>81</v>
      </c>
      <c r="J5" s="115" t="s">
        <v>17</v>
      </c>
      <c r="K5" s="115" t="s">
        <v>18</v>
      </c>
      <c r="L5" s="115" t="s">
        <v>19</v>
      </c>
      <c r="M5" s="115" t="s">
        <v>20</v>
      </c>
      <c r="N5" s="115" t="s">
        <v>21</v>
      </c>
      <c r="O5" s="115" t="s">
        <v>22</v>
      </c>
      <c r="P5" s="115" t="s">
        <v>23</v>
      </c>
      <c r="Q5" s="116" t="s">
        <v>24</v>
      </c>
      <c r="R5" s="116" t="s">
        <v>25</v>
      </c>
      <c r="S5" s="115" t="s">
        <v>73</v>
      </c>
      <c r="T5" s="115" t="s">
        <v>74</v>
      </c>
      <c r="U5" s="115" t="s">
        <v>75</v>
      </c>
      <c r="V5" s="115" t="s">
        <v>88</v>
      </c>
      <c r="W5" s="115" t="s">
        <v>70</v>
      </c>
      <c r="X5" s="115" t="s">
        <v>71</v>
      </c>
      <c r="Y5" s="115" t="s">
        <v>72</v>
      </c>
      <c r="Z5" s="306"/>
    </row>
    <row r="6" spans="1:26" x14ac:dyDescent="0.25">
      <c r="A6" s="109">
        <v>1</v>
      </c>
      <c r="B6" s="362" t="s">
        <v>26</v>
      </c>
      <c r="C6" s="362" t="s">
        <v>92</v>
      </c>
      <c r="D6" s="110" t="s">
        <v>121</v>
      </c>
      <c r="E6" s="109"/>
      <c r="F6" s="109">
        <v>1</v>
      </c>
      <c r="G6" s="109"/>
      <c r="H6" s="109"/>
      <c r="I6" s="109"/>
      <c r="J6" s="109">
        <v>1</v>
      </c>
      <c r="K6" s="109"/>
      <c r="L6" s="109"/>
      <c r="M6" s="109"/>
      <c r="N6" s="109"/>
      <c r="O6" s="109"/>
      <c r="P6" s="109"/>
      <c r="Q6" s="109"/>
      <c r="R6" s="109"/>
      <c r="S6" s="109">
        <v>1</v>
      </c>
      <c r="T6" s="109"/>
      <c r="U6" s="109"/>
      <c r="V6" s="109"/>
      <c r="W6" s="109">
        <v>1</v>
      </c>
      <c r="X6" s="109"/>
      <c r="Y6" s="109"/>
      <c r="Z6" s="119"/>
    </row>
    <row r="7" spans="1:26" x14ac:dyDescent="0.25">
      <c r="A7" s="109">
        <v>2</v>
      </c>
      <c r="B7" s="362"/>
      <c r="C7" s="362"/>
      <c r="D7" s="110" t="s">
        <v>124</v>
      </c>
      <c r="E7" s="109"/>
      <c r="F7" s="109">
        <v>1</v>
      </c>
      <c r="G7" s="109"/>
      <c r="H7" s="109"/>
      <c r="I7" s="109"/>
      <c r="J7" s="109">
        <v>1</v>
      </c>
      <c r="K7" s="109"/>
      <c r="L7" s="109"/>
      <c r="M7" s="109"/>
      <c r="N7" s="109"/>
      <c r="O7" s="109"/>
      <c r="P7" s="109"/>
      <c r="Q7" s="109"/>
      <c r="R7" s="109"/>
      <c r="S7" s="109">
        <v>1</v>
      </c>
      <c r="T7" s="109"/>
      <c r="U7" s="109"/>
      <c r="V7" s="109"/>
      <c r="W7" s="109">
        <v>1</v>
      </c>
      <c r="X7" s="109"/>
      <c r="Y7" s="109"/>
      <c r="Z7" s="119"/>
    </row>
    <row r="8" spans="1:26" x14ac:dyDescent="0.25">
      <c r="A8" s="109">
        <v>3</v>
      </c>
      <c r="B8" s="362"/>
      <c r="C8" s="362"/>
      <c r="D8" s="110" t="s">
        <v>123</v>
      </c>
      <c r="E8" s="109"/>
      <c r="F8" s="109"/>
      <c r="G8" s="109">
        <v>1</v>
      </c>
      <c r="H8" s="109"/>
      <c r="I8" s="109"/>
      <c r="J8" s="109"/>
      <c r="K8" s="109">
        <v>1</v>
      </c>
      <c r="L8" s="109"/>
      <c r="M8" s="109"/>
      <c r="N8" s="109"/>
      <c r="O8" s="109"/>
      <c r="P8" s="109"/>
      <c r="Q8" s="109"/>
      <c r="R8" s="109"/>
      <c r="S8" s="109"/>
      <c r="T8" s="109">
        <v>1</v>
      </c>
      <c r="U8" s="109"/>
      <c r="V8" s="109"/>
      <c r="W8" s="109">
        <v>1</v>
      </c>
      <c r="X8" s="109"/>
      <c r="Y8" s="109"/>
      <c r="Z8" s="119"/>
    </row>
    <row r="9" spans="1:26" x14ac:dyDescent="0.25">
      <c r="A9" s="109">
        <v>4</v>
      </c>
      <c r="B9" s="362"/>
      <c r="C9" s="362"/>
      <c r="D9" s="110" t="s">
        <v>122</v>
      </c>
      <c r="E9" s="109"/>
      <c r="F9" s="109"/>
      <c r="G9" s="109">
        <v>1</v>
      </c>
      <c r="H9" s="109"/>
      <c r="I9" s="109"/>
      <c r="J9" s="109"/>
      <c r="K9" s="109">
        <v>1</v>
      </c>
      <c r="L9" s="109"/>
      <c r="M9" s="109"/>
      <c r="N9" s="109"/>
      <c r="O9" s="109"/>
      <c r="P9" s="109"/>
      <c r="Q9" s="109"/>
      <c r="R9" s="109"/>
      <c r="S9" s="109"/>
      <c r="T9" s="109"/>
      <c r="U9" s="109">
        <v>1</v>
      </c>
      <c r="V9" s="109"/>
      <c r="W9" s="109">
        <v>1</v>
      </c>
      <c r="X9" s="109"/>
      <c r="Y9" s="109"/>
      <c r="Z9" s="119"/>
    </row>
    <row r="10" spans="1:26" ht="14.45" x14ac:dyDescent="0.3">
      <c r="D10" s="120" t="s">
        <v>89</v>
      </c>
      <c r="E10" s="111">
        <f t="shared" ref="E10:K10" si="0">SUM(E6:E9)</f>
        <v>0</v>
      </c>
      <c r="F10" s="111">
        <f t="shared" si="0"/>
        <v>2</v>
      </c>
      <c r="G10" s="111">
        <f t="shared" si="0"/>
        <v>2</v>
      </c>
      <c r="H10" s="111">
        <f t="shared" si="0"/>
        <v>0</v>
      </c>
      <c r="I10" s="111">
        <f t="shared" si="0"/>
        <v>0</v>
      </c>
      <c r="J10" s="111">
        <f t="shared" si="0"/>
        <v>2</v>
      </c>
      <c r="K10" s="111">
        <f t="shared" si="0"/>
        <v>2</v>
      </c>
      <c r="L10" s="111">
        <f t="shared" ref="L10:Y10" si="1">SUM(L6:L9)</f>
        <v>0</v>
      </c>
      <c r="M10" s="111">
        <f t="shared" si="1"/>
        <v>0</v>
      </c>
      <c r="N10" s="111">
        <f t="shared" si="1"/>
        <v>0</v>
      </c>
      <c r="O10" s="111">
        <f t="shared" si="1"/>
        <v>0</v>
      </c>
      <c r="P10" s="111">
        <f t="shared" si="1"/>
        <v>0</v>
      </c>
      <c r="Q10" s="111">
        <f t="shared" si="1"/>
        <v>0</v>
      </c>
      <c r="R10" s="111">
        <f t="shared" si="1"/>
        <v>0</v>
      </c>
      <c r="S10" s="111">
        <f>SUM(S6:S9)</f>
        <v>2</v>
      </c>
      <c r="T10" s="111">
        <f>SUM(T6:T9)</f>
        <v>1</v>
      </c>
      <c r="U10" s="111">
        <f>SUM(U6:U9)</f>
        <v>1</v>
      </c>
      <c r="V10" s="111">
        <f>SUM(V6:V9)</f>
        <v>0</v>
      </c>
      <c r="W10" s="111">
        <f t="shared" si="1"/>
        <v>4</v>
      </c>
      <c r="X10" s="111">
        <f t="shared" si="1"/>
        <v>0</v>
      </c>
      <c r="Y10" s="111">
        <f t="shared" si="1"/>
        <v>0</v>
      </c>
    </row>
  </sheetData>
  <mergeCells count="11">
    <mergeCell ref="S4:V4"/>
    <mergeCell ref="W4:Y4"/>
    <mergeCell ref="Z4:Z5"/>
    <mergeCell ref="B6:B9"/>
    <mergeCell ref="C6:C9"/>
    <mergeCell ref="J4:R4"/>
    <mergeCell ref="A4:A5"/>
    <mergeCell ref="B4:B5"/>
    <mergeCell ref="C4:C5"/>
    <mergeCell ref="D4:D5"/>
    <mergeCell ref="E4:I4"/>
  </mergeCells>
  <pageMargins left="0.7" right="0.7" top="0.75" bottom="0.75" header="0.3" footer="0.3"/>
  <pageSetup scale="5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18"/>
  <sheetViews>
    <sheetView view="pageBreakPreview" topLeftCell="B4" zoomScale="70" zoomScaleNormal="100" zoomScaleSheetLayoutView="70" workbookViewId="0">
      <pane xSplit="8" ySplit="7" topLeftCell="J11" activePane="bottomRight" state="frozen"/>
      <selection activeCell="B4" sqref="B4"/>
      <selection pane="topRight" activeCell="I4" sqref="I4"/>
      <selection pane="bottomLeft" activeCell="B11" sqref="B11"/>
      <selection pane="bottomRight" activeCell="G16" sqref="G16"/>
    </sheetView>
  </sheetViews>
  <sheetFormatPr defaultRowHeight="14.25" x14ac:dyDescent="0.2"/>
  <cols>
    <col min="1" max="1" width="13.7109375" style="57" hidden="1" customWidth="1"/>
    <col min="2" max="2" width="6.140625" style="57" customWidth="1"/>
    <col min="3" max="4" width="15.28515625" style="58" customWidth="1"/>
    <col min="5" max="5" width="24.140625" style="57" customWidth="1"/>
    <col min="6" max="6" width="19.140625" style="57" customWidth="1"/>
    <col min="7" max="7" width="16.28515625" style="62" customWidth="1"/>
    <col min="8" max="8" width="15.28515625" style="57" customWidth="1"/>
    <col min="9" max="9" width="14" style="59" customWidth="1"/>
    <col min="10" max="10" width="14.28515625" style="57" customWidth="1"/>
    <col min="11" max="11" width="9.85546875" style="57" customWidth="1"/>
    <col min="12" max="12" width="10.5703125" style="57" customWidth="1"/>
    <col min="13" max="13" width="11.28515625" style="57" customWidth="1"/>
    <col min="14" max="14" width="15.7109375" style="60" customWidth="1"/>
    <col min="15" max="15" width="15.28515625" style="60" customWidth="1"/>
    <col min="16" max="22" width="7.42578125" style="60" customWidth="1"/>
    <col min="23" max="24" width="7.42578125" style="57" customWidth="1"/>
    <col min="25" max="25" width="16.42578125" style="61" customWidth="1"/>
    <col min="26" max="26" width="16.42578125" style="61" hidden="1" customWidth="1"/>
    <col min="27" max="27" width="16.28515625" style="62" customWidth="1"/>
    <col min="28" max="28" width="38.85546875" style="63" customWidth="1"/>
    <col min="29" max="29" width="18.5703125" style="63" customWidth="1"/>
    <col min="30" max="266" width="9.140625" style="64"/>
    <col min="267" max="267" width="6.42578125" style="64" customWidth="1"/>
    <col min="268" max="268" width="16.28515625" style="64" customWidth="1"/>
    <col min="269" max="270" width="17.5703125" style="64" customWidth="1"/>
    <col min="271" max="271" width="15.5703125" style="64" customWidth="1"/>
    <col min="272" max="272" width="12.42578125" style="64" customWidth="1"/>
    <col min="273" max="273" width="16.5703125" style="64" customWidth="1"/>
    <col min="274" max="274" width="24.140625" style="64" customWidth="1"/>
    <col min="275" max="275" width="16.42578125" style="64" customWidth="1"/>
    <col min="276" max="278" width="16.5703125" style="64" customWidth="1"/>
    <col min="279" max="279" width="66" style="64" bestFit="1" customWidth="1"/>
    <col min="280" max="280" width="16.5703125" style="64" customWidth="1"/>
    <col min="281" max="281" width="24.5703125" style="64" customWidth="1"/>
    <col min="282" max="522" width="9.140625" style="64"/>
    <col min="523" max="523" width="6.42578125" style="64" customWidth="1"/>
    <col min="524" max="524" width="16.28515625" style="64" customWidth="1"/>
    <col min="525" max="526" width="17.5703125" style="64" customWidth="1"/>
    <col min="527" max="527" width="15.5703125" style="64" customWidth="1"/>
    <col min="528" max="528" width="12.42578125" style="64" customWidth="1"/>
    <col min="529" max="529" width="16.5703125" style="64" customWidth="1"/>
    <col min="530" max="530" width="24.140625" style="64" customWidth="1"/>
    <col min="531" max="531" width="16.42578125" style="64" customWidth="1"/>
    <col min="532" max="534" width="16.5703125" style="64" customWidth="1"/>
    <col min="535" max="535" width="66" style="64" bestFit="1" customWidth="1"/>
    <col min="536" max="536" width="16.5703125" style="64" customWidth="1"/>
    <col min="537" max="537" width="24.5703125" style="64" customWidth="1"/>
    <col min="538" max="778" width="9.140625" style="64"/>
    <col min="779" max="779" width="6.42578125" style="64" customWidth="1"/>
    <col min="780" max="780" width="16.28515625" style="64" customWidth="1"/>
    <col min="781" max="782" width="17.5703125" style="64" customWidth="1"/>
    <col min="783" max="783" width="15.5703125" style="64" customWidth="1"/>
    <col min="784" max="784" width="12.42578125" style="64" customWidth="1"/>
    <col min="785" max="785" width="16.5703125" style="64" customWidth="1"/>
    <col min="786" max="786" width="24.140625" style="64" customWidth="1"/>
    <col min="787" max="787" width="16.42578125" style="64" customWidth="1"/>
    <col min="788" max="790" width="16.5703125" style="64" customWidth="1"/>
    <col min="791" max="791" width="66" style="64" bestFit="1" customWidth="1"/>
    <col min="792" max="792" width="16.5703125" style="64" customWidth="1"/>
    <col min="793" max="793" width="24.5703125" style="64" customWidth="1"/>
    <col min="794" max="1034" width="9.140625" style="64"/>
    <col min="1035" max="1035" width="6.42578125" style="64" customWidth="1"/>
    <col min="1036" max="1036" width="16.28515625" style="64" customWidth="1"/>
    <col min="1037" max="1038" width="17.5703125" style="64" customWidth="1"/>
    <col min="1039" max="1039" width="15.5703125" style="64" customWidth="1"/>
    <col min="1040" max="1040" width="12.42578125" style="64" customWidth="1"/>
    <col min="1041" max="1041" width="16.5703125" style="64" customWidth="1"/>
    <col min="1042" max="1042" width="24.140625" style="64" customWidth="1"/>
    <col min="1043" max="1043" width="16.42578125" style="64" customWidth="1"/>
    <col min="1044" max="1046" width="16.5703125" style="64" customWidth="1"/>
    <col min="1047" max="1047" width="66" style="64" bestFit="1" customWidth="1"/>
    <col min="1048" max="1048" width="16.5703125" style="64" customWidth="1"/>
    <col min="1049" max="1049" width="24.5703125" style="64" customWidth="1"/>
    <col min="1050" max="1290" width="9.140625" style="64"/>
    <col min="1291" max="1291" width="6.42578125" style="64" customWidth="1"/>
    <col min="1292" max="1292" width="16.28515625" style="64" customWidth="1"/>
    <col min="1293" max="1294" width="17.5703125" style="64" customWidth="1"/>
    <col min="1295" max="1295" width="15.5703125" style="64" customWidth="1"/>
    <col min="1296" max="1296" width="12.42578125" style="64" customWidth="1"/>
    <col min="1297" max="1297" width="16.5703125" style="64" customWidth="1"/>
    <col min="1298" max="1298" width="24.140625" style="64" customWidth="1"/>
    <col min="1299" max="1299" width="16.42578125" style="64" customWidth="1"/>
    <col min="1300" max="1302" width="16.5703125" style="64" customWidth="1"/>
    <col min="1303" max="1303" width="66" style="64" bestFit="1" customWidth="1"/>
    <col min="1304" max="1304" width="16.5703125" style="64" customWidth="1"/>
    <col min="1305" max="1305" width="24.5703125" style="64" customWidth="1"/>
    <col min="1306" max="1546" width="9.140625" style="64"/>
    <col min="1547" max="1547" width="6.42578125" style="64" customWidth="1"/>
    <col min="1548" max="1548" width="16.28515625" style="64" customWidth="1"/>
    <col min="1549" max="1550" width="17.5703125" style="64" customWidth="1"/>
    <col min="1551" max="1551" width="15.5703125" style="64" customWidth="1"/>
    <col min="1552" max="1552" width="12.42578125" style="64" customWidth="1"/>
    <col min="1553" max="1553" width="16.5703125" style="64" customWidth="1"/>
    <col min="1554" max="1554" width="24.140625" style="64" customWidth="1"/>
    <col min="1555" max="1555" width="16.42578125" style="64" customWidth="1"/>
    <col min="1556" max="1558" width="16.5703125" style="64" customWidth="1"/>
    <col min="1559" max="1559" width="66" style="64" bestFit="1" customWidth="1"/>
    <col min="1560" max="1560" width="16.5703125" style="64" customWidth="1"/>
    <col min="1561" max="1561" width="24.5703125" style="64" customWidth="1"/>
    <col min="1562" max="1802" width="9.140625" style="64"/>
    <col min="1803" max="1803" width="6.42578125" style="64" customWidth="1"/>
    <col min="1804" max="1804" width="16.28515625" style="64" customWidth="1"/>
    <col min="1805" max="1806" width="17.5703125" style="64" customWidth="1"/>
    <col min="1807" max="1807" width="15.5703125" style="64" customWidth="1"/>
    <col min="1808" max="1808" width="12.42578125" style="64" customWidth="1"/>
    <col min="1809" max="1809" width="16.5703125" style="64" customWidth="1"/>
    <col min="1810" max="1810" width="24.140625" style="64" customWidth="1"/>
    <col min="1811" max="1811" width="16.42578125" style="64" customWidth="1"/>
    <col min="1812" max="1814" width="16.5703125" style="64" customWidth="1"/>
    <col min="1815" max="1815" width="66" style="64" bestFit="1" customWidth="1"/>
    <col min="1816" max="1816" width="16.5703125" style="64" customWidth="1"/>
    <col min="1817" max="1817" width="24.5703125" style="64" customWidth="1"/>
    <col min="1818" max="2058" width="9.140625" style="64"/>
    <col min="2059" max="2059" width="6.42578125" style="64" customWidth="1"/>
    <col min="2060" max="2060" width="16.28515625" style="64" customWidth="1"/>
    <col min="2061" max="2062" width="17.5703125" style="64" customWidth="1"/>
    <col min="2063" max="2063" width="15.5703125" style="64" customWidth="1"/>
    <col min="2064" max="2064" width="12.42578125" style="64" customWidth="1"/>
    <col min="2065" max="2065" width="16.5703125" style="64" customWidth="1"/>
    <col min="2066" max="2066" width="24.140625" style="64" customWidth="1"/>
    <col min="2067" max="2067" width="16.42578125" style="64" customWidth="1"/>
    <col min="2068" max="2070" width="16.5703125" style="64" customWidth="1"/>
    <col min="2071" max="2071" width="66" style="64" bestFit="1" customWidth="1"/>
    <col min="2072" max="2072" width="16.5703125" style="64" customWidth="1"/>
    <col min="2073" max="2073" width="24.5703125" style="64" customWidth="1"/>
    <col min="2074" max="2314" width="9.140625" style="64"/>
    <col min="2315" max="2315" width="6.42578125" style="64" customWidth="1"/>
    <col min="2316" max="2316" width="16.28515625" style="64" customWidth="1"/>
    <col min="2317" max="2318" width="17.5703125" style="64" customWidth="1"/>
    <col min="2319" max="2319" width="15.5703125" style="64" customWidth="1"/>
    <col min="2320" max="2320" width="12.42578125" style="64" customWidth="1"/>
    <col min="2321" max="2321" width="16.5703125" style="64" customWidth="1"/>
    <col min="2322" max="2322" width="24.140625" style="64" customWidth="1"/>
    <col min="2323" max="2323" width="16.42578125" style="64" customWidth="1"/>
    <col min="2324" max="2326" width="16.5703125" style="64" customWidth="1"/>
    <col min="2327" max="2327" width="66" style="64" bestFit="1" customWidth="1"/>
    <col min="2328" max="2328" width="16.5703125" style="64" customWidth="1"/>
    <col min="2329" max="2329" width="24.5703125" style="64" customWidth="1"/>
    <col min="2330" max="2570" width="9.140625" style="64"/>
    <col min="2571" max="2571" width="6.42578125" style="64" customWidth="1"/>
    <col min="2572" max="2572" width="16.28515625" style="64" customWidth="1"/>
    <col min="2573" max="2574" width="17.5703125" style="64" customWidth="1"/>
    <col min="2575" max="2575" width="15.5703125" style="64" customWidth="1"/>
    <col min="2576" max="2576" width="12.42578125" style="64" customWidth="1"/>
    <col min="2577" max="2577" width="16.5703125" style="64" customWidth="1"/>
    <col min="2578" max="2578" width="24.140625" style="64" customWidth="1"/>
    <col min="2579" max="2579" width="16.42578125" style="64" customWidth="1"/>
    <col min="2580" max="2582" width="16.5703125" style="64" customWidth="1"/>
    <col min="2583" max="2583" width="66" style="64" bestFit="1" customWidth="1"/>
    <col min="2584" max="2584" width="16.5703125" style="64" customWidth="1"/>
    <col min="2585" max="2585" width="24.5703125" style="64" customWidth="1"/>
    <col min="2586" max="2826" width="9.140625" style="64"/>
    <col min="2827" max="2827" width="6.42578125" style="64" customWidth="1"/>
    <col min="2828" max="2828" width="16.28515625" style="64" customWidth="1"/>
    <col min="2829" max="2830" width="17.5703125" style="64" customWidth="1"/>
    <col min="2831" max="2831" width="15.5703125" style="64" customWidth="1"/>
    <col min="2832" max="2832" width="12.42578125" style="64" customWidth="1"/>
    <col min="2833" max="2833" width="16.5703125" style="64" customWidth="1"/>
    <col min="2834" max="2834" width="24.140625" style="64" customWidth="1"/>
    <col min="2835" max="2835" width="16.42578125" style="64" customWidth="1"/>
    <col min="2836" max="2838" width="16.5703125" style="64" customWidth="1"/>
    <col min="2839" max="2839" width="66" style="64" bestFit="1" customWidth="1"/>
    <col min="2840" max="2840" width="16.5703125" style="64" customWidth="1"/>
    <col min="2841" max="2841" width="24.5703125" style="64" customWidth="1"/>
    <col min="2842" max="3082" width="9.140625" style="64"/>
    <col min="3083" max="3083" width="6.42578125" style="64" customWidth="1"/>
    <col min="3084" max="3084" width="16.28515625" style="64" customWidth="1"/>
    <col min="3085" max="3086" width="17.5703125" style="64" customWidth="1"/>
    <col min="3087" max="3087" width="15.5703125" style="64" customWidth="1"/>
    <col min="3088" max="3088" width="12.42578125" style="64" customWidth="1"/>
    <col min="3089" max="3089" width="16.5703125" style="64" customWidth="1"/>
    <col min="3090" max="3090" width="24.140625" style="64" customWidth="1"/>
    <col min="3091" max="3091" width="16.42578125" style="64" customWidth="1"/>
    <col min="3092" max="3094" width="16.5703125" style="64" customWidth="1"/>
    <col min="3095" max="3095" width="66" style="64" bestFit="1" customWidth="1"/>
    <col min="3096" max="3096" width="16.5703125" style="64" customWidth="1"/>
    <col min="3097" max="3097" width="24.5703125" style="64" customWidth="1"/>
    <col min="3098" max="3338" width="9.140625" style="64"/>
    <col min="3339" max="3339" width="6.42578125" style="64" customWidth="1"/>
    <col min="3340" max="3340" width="16.28515625" style="64" customWidth="1"/>
    <col min="3341" max="3342" width="17.5703125" style="64" customWidth="1"/>
    <col min="3343" max="3343" width="15.5703125" style="64" customWidth="1"/>
    <col min="3344" max="3344" width="12.42578125" style="64" customWidth="1"/>
    <col min="3345" max="3345" width="16.5703125" style="64" customWidth="1"/>
    <col min="3346" max="3346" width="24.140625" style="64" customWidth="1"/>
    <col min="3347" max="3347" width="16.42578125" style="64" customWidth="1"/>
    <col min="3348" max="3350" width="16.5703125" style="64" customWidth="1"/>
    <col min="3351" max="3351" width="66" style="64" bestFit="1" customWidth="1"/>
    <col min="3352" max="3352" width="16.5703125" style="64" customWidth="1"/>
    <col min="3353" max="3353" width="24.5703125" style="64" customWidth="1"/>
    <col min="3354" max="3594" width="9.140625" style="64"/>
    <col min="3595" max="3595" width="6.42578125" style="64" customWidth="1"/>
    <col min="3596" max="3596" width="16.28515625" style="64" customWidth="1"/>
    <col min="3597" max="3598" width="17.5703125" style="64" customWidth="1"/>
    <col min="3599" max="3599" width="15.5703125" style="64" customWidth="1"/>
    <col min="3600" max="3600" width="12.42578125" style="64" customWidth="1"/>
    <col min="3601" max="3601" width="16.5703125" style="64" customWidth="1"/>
    <col min="3602" max="3602" width="24.140625" style="64" customWidth="1"/>
    <col min="3603" max="3603" width="16.42578125" style="64" customWidth="1"/>
    <col min="3604" max="3606" width="16.5703125" style="64" customWidth="1"/>
    <col min="3607" max="3607" width="66" style="64" bestFit="1" customWidth="1"/>
    <col min="3608" max="3608" width="16.5703125" style="64" customWidth="1"/>
    <col min="3609" max="3609" width="24.5703125" style="64" customWidth="1"/>
    <col min="3610" max="3850" width="9.140625" style="64"/>
    <col min="3851" max="3851" width="6.42578125" style="64" customWidth="1"/>
    <col min="3852" max="3852" width="16.28515625" style="64" customWidth="1"/>
    <col min="3853" max="3854" width="17.5703125" style="64" customWidth="1"/>
    <col min="3855" max="3855" width="15.5703125" style="64" customWidth="1"/>
    <col min="3856" max="3856" width="12.42578125" style="64" customWidth="1"/>
    <col min="3857" max="3857" width="16.5703125" style="64" customWidth="1"/>
    <col min="3858" max="3858" width="24.140625" style="64" customWidth="1"/>
    <col min="3859" max="3859" width="16.42578125" style="64" customWidth="1"/>
    <col min="3860" max="3862" width="16.5703125" style="64" customWidth="1"/>
    <col min="3863" max="3863" width="66" style="64" bestFit="1" customWidth="1"/>
    <col min="3864" max="3864" width="16.5703125" style="64" customWidth="1"/>
    <col min="3865" max="3865" width="24.5703125" style="64" customWidth="1"/>
    <col min="3866" max="4106" width="9.140625" style="64"/>
    <col min="4107" max="4107" width="6.42578125" style="64" customWidth="1"/>
    <col min="4108" max="4108" width="16.28515625" style="64" customWidth="1"/>
    <col min="4109" max="4110" width="17.5703125" style="64" customWidth="1"/>
    <col min="4111" max="4111" width="15.5703125" style="64" customWidth="1"/>
    <col min="4112" max="4112" width="12.42578125" style="64" customWidth="1"/>
    <col min="4113" max="4113" width="16.5703125" style="64" customWidth="1"/>
    <col min="4114" max="4114" width="24.140625" style="64" customWidth="1"/>
    <col min="4115" max="4115" width="16.42578125" style="64" customWidth="1"/>
    <col min="4116" max="4118" width="16.5703125" style="64" customWidth="1"/>
    <col min="4119" max="4119" width="66" style="64" bestFit="1" customWidth="1"/>
    <col min="4120" max="4120" width="16.5703125" style="64" customWidth="1"/>
    <col min="4121" max="4121" width="24.5703125" style="64" customWidth="1"/>
    <col min="4122" max="4362" width="9.140625" style="64"/>
    <col min="4363" max="4363" width="6.42578125" style="64" customWidth="1"/>
    <col min="4364" max="4364" width="16.28515625" style="64" customWidth="1"/>
    <col min="4365" max="4366" width="17.5703125" style="64" customWidth="1"/>
    <col min="4367" max="4367" width="15.5703125" style="64" customWidth="1"/>
    <col min="4368" max="4368" width="12.42578125" style="64" customWidth="1"/>
    <col min="4369" max="4369" width="16.5703125" style="64" customWidth="1"/>
    <col min="4370" max="4370" width="24.140625" style="64" customWidth="1"/>
    <col min="4371" max="4371" width="16.42578125" style="64" customWidth="1"/>
    <col min="4372" max="4374" width="16.5703125" style="64" customWidth="1"/>
    <col min="4375" max="4375" width="66" style="64" bestFit="1" customWidth="1"/>
    <col min="4376" max="4376" width="16.5703125" style="64" customWidth="1"/>
    <col min="4377" max="4377" width="24.5703125" style="64" customWidth="1"/>
    <col min="4378" max="4618" width="9.140625" style="64"/>
    <col min="4619" max="4619" width="6.42578125" style="64" customWidth="1"/>
    <col min="4620" max="4620" width="16.28515625" style="64" customWidth="1"/>
    <col min="4621" max="4622" width="17.5703125" style="64" customWidth="1"/>
    <col min="4623" max="4623" width="15.5703125" style="64" customWidth="1"/>
    <col min="4624" max="4624" width="12.42578125" style="64" customWidth="1"/>
    <col min="4625" max="4625" width="16.5703125" style="64" customWidth="1"/>
    <col min="4626" max="4626" width="24.140625" style="64" customWidth="1"/>
    <col min="4627" max="4627" width="16.42578125" style="64" customWidth="1"/>
    <col min="4628" max="4630" width="16.5703125" style="64" customWidth="1"/>
    <col min="4631" max="4631" width="66" style="64" bestFit="1" customWidth="1"/>
    <col min="4632" max="4632" width="16.5703125" style="64" customWidth="1"/>
    <col min="4633" max="4633" width="24.5703125" style="64" customWidth="1"/>
    <col min="4634" max="4874" width="9.140625" style="64"/>
    <col min="4875" max="4875" width="6.42578125" style="64" customWidth="1"/>
    <col min="4876" max="4876" width="16.28515625" style="64" customWidth="1"/>
    <col min="4877" max="4878" width="17.5703125" style="64" customWidth="1"/>
    <col min="4879" max="4879" width="15.5703125" style="64" customWidth="1"/>
    <col min="4880" max="4880" width="12.42578125" style="64" customWidth="1"/>
    <col min="4881" max="4881" width="16.5703125" style="64" customWidth="1"/>
    <col min="4882" max="4882" width="24.140625" style="64" customWidth="1"/>
    <col min="4883" max="4883" width="16.42578125" style="64" customWidth="1"/>
    <col min="4884" max="4886" width="16.5703125" style="64" customWidth="1"/>
    <col min="4887" max="4887" width="66" style="64" bestFit="1" customWidth="1"/>
    <col min="4888" max="4888" width="16.5703125" style="64" customWidth="1"/>
    <col min="4889" max="4889" width="24.5703125" style="64" customWidth="1"/>
    <col min="4890" max="5130" width="9.140625" style="64"/>
    <col min="5131" max="5131" width="6.42578125" style="64" customWidth="1"/>
    <col min="5132" max="5132" width="16.28515625" style="64" customWidth="1"/>
    <col min="5133" max="5134" width="17.5703125" style="64" customWidth="1"/>
    <col min="5135" max="5135" width="15.5703125" style="64" customWidth="1"/>
    <col min="5136" max="5136" width="12.42578125" style="64" customWidth="1"/>
    <col min="5137" max="5137" width="16.5703125" style="64" customWidth="1"/>
    <col min="5138" max="5138" width="24.140625" style="64" customWidth="1"/>
    <col min="5139" max="5139" width="16.42578125" style="64" customWidth="1"/>
    <col min="5140" max="5142" width="16.5703125" style="64" customWidth="1"/>
    <col min="5143" max="5143" width="66" style="64" bestFit="1" customWidth="1"/>
    <col min="5144" max="5144" width="16.5703125" style="64" customWidth="1"/>
    <col min="5145" max="5145" width="24.5703125" style="64" customWidth="1"/>
    <col min="5146" max="5386" width="9.140625" style="64"/>
    <col min="5387" max="5387" width="6.42578125" style="64" customWidth="1"/>
    <col min="5388" max="5388" width="16.28515625" style="64" customWidth="1"/>
    <col min="5389" max="5390" width="17.5703125" style="64" customWidth="1"/>
    <col min="5391" max="5391" width="15.5703125" style="64" customWidth="1"/>
    <col min="5392" max="5392" width="12.42578125" style="64" customWidth="1"/>
    <col min="5393" max="5393" width="16.5703125" style="64" customWidth="1"/>
    <col min="5394" max="5394" width="24.140625" style="64" customWidth="1"/>
    <col min="5395" max="5395" width="16.42578125" style="64" customWidth="1"/>
    <col min="5396" max="5398" width="16.5703125" style="64" customWidth="1"/>
    <col min="5399" max="5399" width="66" style="64" bestFit="1" customWidth="1"/>
    <col min="5400" max="5400" width="16.5703125" style="64" customWidth="1"/>
    <col min="5401" max="5401" width="24.5703125" style="64" customWidth="1"/>
    <col min="5402" max="5642" width="9.140625" style="64"/>
    <col min="5643" max="5643" width="6.42578125" style="64" customWidth="1"/>
    <col min="5644" max="5644" width="16.28515625" style="64" customWidth="1"/>
    <col min="5645" max="5646" width="17.5703125" style="64" customWidth="1"/>
    <col min="5647" max="5647" width="15.5703125" style="64" customWidth="1"/>
    <col min="5648" max="5648" width="12.42578125" style="64" customWidth="1"/>
    <col min="5649" max="5649" width="16.5703125" style="64" customWidth="1"/>
    <col min="5650" max="5650" width="24.140625" style="64" customWidth="1"/>
    <col min="5651" max="5651" width="16.42578125" style="64" customWidth="1"/>
    <col min="5652" max="5654" width="16.5703125" style="64" customWidth="1"/>
    <col min="5655" max="5655" width="66" style="64" bestFit="1" customWidth="1"/>
    <col min="5656" max="5656" width="16.5703125" style="64" customWidth="1"/>
    <col min="5657" max="5657" width="24.5703125" style="64" customWidth="1"/>
    <col min="5658" max="5898" width="9.140625" style="64"/>
    <col min="5899" max="5899" width="6.42578125" style="64" customWidth="1"/>
    <col min="5900" max="5900" width="16.28515625" style="64" customWidth="1"/>
    <col min="5901" max="5902" width="17.5703125" style="64" customWidth="1"/>
    <col min="5903" max="5903" width="15.5703125" style="64" customWidth="1"/>
    <col min="5904" max="5904" width="12.42578125" style="64" customWidth="1"/>
    <col min="5905" max="5905" width="16.5703125" style="64" customWidth="1"/>
    <col min="5906" max="5906" width="24.140625" style="64" customWidth="1"/>
    <col min="5907" max="5907" width="16.42578125" style="64" customWidth="1"/>
    <col min="5908" max="5910" width="16.5703125" style="64" customWidth="1"/>
    <col min="5911" max="5911" width="66" style="64" bestFit="1" customWidth="1"/>
    <col min="5912" max="5912" width="16.5703125" style="64" customWidth="1"/>
    <col min="5913" max="5913" width="24.5703125" style="64" customWidth="1"/>
    <col min="5914" max="6154" width="9.140625" style="64"/>
    <col min="6155" max="6155" width="6.42578125" style="64" customWidth="1"/>
    <col min="6156" max="6156" width="16.28515625" style="64" customWidth="1"/>
    <col min="6157" max="6158" width="17.5703125" style="64" customWidth="1"/>
    <col min="6159" max="6159" width="15.5703125" style="64" customWidth="1"/>
    <col min="6160" max="6160" width="12.42578125" style="64" customWidth="1"/>
    <col min="6161" max="6161" width="16.5703125" style="64" customWidth="1"/>
    <col min="6162" max="6162" width="24.140625" style="64" customWidth="1"/>
    <col min="6163" max="6163" width="16.42578125" style="64" customWidth="1"/>
    <col min="6164" max="6166" width="16.5703125" style="64" customWidth="1"/>
    <col min="6167" max="6167" width="66" style="64" bestFit="1" customWidth="1"/>
    <col min="6168" max="6168" width="16.5703125" style="64" customWidth="1"/>
    <col min="6169" max="6169" width="24.5703125" style="64" customWidth="1"/>
    <col min="6170" max="6410" width="9.140625" style="64"/>
    <col min="6411" max="6411" width="6.42578125" style="64" customWidth="1"/>
    <col min="6412" max="6412" width="16.28515625" style="64" customWidth="1"/>
    <col min="6413" max="6414" width="17.5703125" style="64" customWidth="1"/>
    <col min="6415" max="6415" width="15.5703125" style="64" customWidth="1"/>
    <col min="6416" max="6416" width="12.42578125" style="64" customWidth="1"/>
    <col min="6417" max="6417" width="16.5703125" style="64" customWidth="1"/>
    <col min="6418" max="6418" width="24.140625" style="64" customWidth="1"/>
    <col min="6419" max="6419" width="16.42578125" style="64" customWidth="1"/>
    <col min="6420" max="6422" width="16.5703125" style="64" customWidth="1"/>
    <col min="6423" max="6423" width="66" style="64" bestFit="1" customWidth="1"/>
    <col min="6424" max="6424" width="16.5703125" style="64" customWidth="1"/>
    <col min="6425" max="6425" width="24.5703125" style="64" customWidth="1"/>
    <col min="6426" max="6666" width="9.140625" style="64"/>
    <col min="6667" max="6667" width="6.42578125" style="64" customWidth="1"/>
    <col min="6668" max="6668" width="16.28515625" style="64" customWidth="1"/>
    <col min="6669" max="6670" width="17.5703125" style="64" customWidth="1"/>
    <col min="6671" max="6671" width="15.5703125" style="64" customWidth="1"/>
    <col min="6672" max="6672" width="12.42578125" style="64" customWidth="1"/>
    <col min="6673" max="6673" width="16.5703125" style="64" customWidth="1"/>
    <col min="6674" max="6674" width="24.140625" style="64" customWidth="1"/>
    <col min="6675" max="6675" width="16.42578125" style="64" customWidth="1"/>
    <col min="6676" max="6678" width="16.5703125" style="64" customWidth="1"/>
    <col min="6679" max="6679" width="66" style="64" bestFit="1" customWidth="1"/>
    <col min="6680" max="6680" width="16.5703125" style="64" customWidth="1"/>
    <col min="6681" max="6681" width="24.5703125" style="64" customWidth="1"/>
    <col min="6682" max="6922" width="9.140625" style="64"/>
    <col min="6923" max="6923" width="6.42578125" style="64" customWidth="1"/>
    <col min="6924" max="6924" width="16.28515625" style="64" customWidth="1"/>
    <col min="6925" max="6926" width="17.5703125" style="64" customWidth="1"/>
    <col min="6927" max="6927" width="15.5703125" style="64" customWidth="1"/>
    <col min="6928" max="6928" width="12.42578125" style="64" customWidth="1"/>
    <col min="6929" max="6929" width="16.5703125" style="64" customWidth="1"/>
    <col min="6930" max="6930" width="24.140625" style="64" customWidth="1"/>
    <col min="6931" max="6931" width="16.42578125" style="64" customWidth="1"/>
    <col min="6932" max="6934" width="16.5703125" style="64" customWidth="1"/>
    <col min="6935" max="6935" width="66" style="64" bestFit="1" customWidth="1"/>
    <col min="6936" max="6936" width="16.5703125" style="64" customWidth="1"/>
    <col min="6937" max="6937" width="24.5703125" style="64" customWidth="1"/>
    <col min="6938" max="7178" width="9.140625" style="64"/>
    <col min="7179" max="7179" width="6.42578125" style="64" customWidth="1"/>
    <col min="7180" max="7180" width="16.28515625" style="64" customWidth="1"/>
    <col min="7181" max="7182" width="17.5703125" style="64" customWidth="1"/>
    <col min="7183" max="7183" width="15.5703125" style="64" customWidth="1"/>
    <col min="7184" max="7184" width="12.42578125" style="64" customWidth="1"/>
    <col min="7185" max="7185" width="16.5703125" style="64" customWidth="1"/>
    <col min="7186" max="7186" width="24.140625" style="64" customWidth="1"/>
    <col min="7187" max="7187" width="16.42578125" style="64" customWidth="1"/>
    <col min="7188" max="7190" width="16.5703125" style="64" customWidth="1"/>
    <col min="7191" max="7191" width="66" style="64" bestFit="1" customWidth="1"/>
    <col min="7192" max="7192" width="16.5703125" style="64" customWidth="1"/>
    <col min="7193" max="7193" width="24.5703125" style="64" customWidth="1"/>
    <col min="7194" max="7434" width="9.140625" style="64"/>
    <col min="7435" max="7435" width="6.42578125" style="64" customWidth="1"/>
    <col min="7436" max="7436" width="16.28515625" style="64" customWidth="1"/>
    <col min="7437" max="7438" width="17.5703125" style="64" customWidth="1"/>
    <col min="7439" max="7439" width="15.5703125" style="64" customWidth="1"/>
    <col min="7440" max="7440" width="12.42578125" style="64" customWidth="1"/>
    <col min="7441" max="7441" width="16.5703125" style="64" customWidth="1"/>
    <col min="7442" max="7442" width="24.140625" style="64" customWidth="1"/>
    <col min="7443" max="7443" width="16.42578125" style="64" customWidth="1"/>
    <col min="7444" max="7446" width="16.5703125" style="64" customWidth="1"/>
    <col min="7447" max="7447" width="66" style="64" bestFit="1" customWidth="1"/>
    <col min="7448" max="7448" width="16.5703125" style="64" customWidth="1"/>
    <col min="7449" max="7449" width="24.5703125" style="64" customWidth="1"/>
    <col min="7450" max="7690" width="9.140625" style="64"/>
    <col min="7691" max="7691" width="6.42578125" style="64" customWidth="1"/>
    <col min="7692" max="7692" width="16.28515625" style="64" customWidth="1"/>
    <col min="7693" max="7694" width="17.5703125" style="64" customWidth="1"/>
    <col min="7695" max="7695" width="15.5703125" style="64" customWidth="1"/>
    <col min="7696" max="7696" width="12.42578125" style="64" customWidth="1"/>
    <col min="7697" max="7697" width="16.5703125" style="64" customWidth="1"/>
    <col min="7698" max="7698" width="24.140625" style="64" customWidth="1"/>
    <col min="7699" max="7699" width="16.42578125" style="64" customWidth="1"/>
    <col min="7700" max="7702" width="16.5703125" style="64" customWidth="1"/>
    <col min="7703" max="7703" width="66" style="64" bestFit="1" customWidth="1"/>
    <col min="7704" max="7704" width="16.5703125" style="64" customWidth="1"/>
    <col min="7705" max="7705" width="24.5703125" style="64" customWidth="1"/>
    <col min="7706" max="7946" width="9.140625" style="64"/>
    <col min="7947" max="7947" width="6.42578125" style="64" customWidth="1"/>
    <col min="7948" max="7948" width="16.28515625" style="64" customWidth="1"/>
    <col min="7949" max="7950" width="17.5703125" style="64" customWidth="1"/>
    <col min="7951" max="7951" width="15.5703125" style="64" customWidth="1"/>
    <col min="7952" max="7952" width="12.42578125" style="64" customWidth="1"/>
    <col min="7953" max="7953" width="16.5703125" style="64" customWidth="1"/>
    <col min="7954" max="7954" width="24.140625" style="64" customWidth="1"/>
    <col min="7955" max="7955" width="16.42578125" style="64" customWidth="1"/>
    <col min="7956" max="7958" width="16.5703125" style="64" customWidth="1"/>
    <col min="7959" max="7959" width="66" style="64" bestFit="1" customWidth="1"/>
    <col min="7960" max="7960" width="16.5703125" style="64" customWidth="1"/>
    <col min="7961" max="7961" width="24.5703125" style="64" customWidth="1"/>
    <col min="7962" max="8202" width="9.140625" style="64"/>
    <col min="8203" max="8203" width="6.42578125" style="64" customWidth="1"/>
    <col min="8204" max="8204" width="16.28515625" style="64" customWidth="1"/>
    <col min="8205" max="8206" width="17.5703125" style="64" customWidth="1"/>
    <col min="8207" max="8207" width="15.5703125" style="64" customWidth="1"/>
    <col min="8208" max="8208" width="12.42578125" style="64" customWidth="1"/>
    <col min="8209" max="8209" width="16.5703125" style="64" customWidth="1"/>
    <col min="8210" max="8210" width="24.140625" style="64" customWidth="1"/>
    <col min="8211" max="8211" width="16.42578125" style="64" customWidth="1"/>
    <col min="8212" max="8214" width="16.5703125" style="64" customWidth="1"/>
    <col min="8215" max="8215" width="66" style="64" bestFit="1" customWidth="1"/>
    <col min="8216" max="8216" width="16.5703125" style="64" customWidth="1"/>
    <col min="8217" max="8217" width="24.5703125" style="64" customWidth="1"/>
    <col min="8218" max="8458" width="9.140625" style="64"/>
    <col min="8459" max="8459" width="6.42578125" style="64" customWidth="1"/>
    <col min="8460" max="8460" width="16.28515625" style="64" customWidth="1"/>
    <col min="8461" max="8462" width="17.5703125" style="64" customWidth="1"/>
    <col min="8463" max="8463" width="15.5703125" style="64" customWidth="1"/>
    <col min="8464" max="8464" width="12.42578125" style="64" customWidth="1"/>
    <col min="8465" max="8465" width="16.5703125" style="64" customWidth="1"/>
    <col min="8466" max="8466" width="24.140625" style="64" customWidth="1"/>
    <col min="8467" max="8467" width="16.42578125" style="64" customWidth="1"/>
    <col min="8468" max="8470" width="16.5703125" style="64" customWidth="1"/>
    <col min="8471" max="8471" width="66" style="64" bestFit="1" customWidth="1"/>
    <col min="8472" max="8472" width="16.5703125" style="64" customWidth="1"/>
    <col min="8473" max="8473" width="24.5703125" style="64" customWidth="1"/>
    <col min="8474" max="8714" width="9.140625" style="64"/>
    <col min="8715" max="8715" width="6.42578125" style="64" customWidth="1"/>
    <col min="8716" max="8716" width="16.28515625" style="64" customWidth="1"/>
    <col min="8717" max="8718" width="17.5703125" style="64" customWidth="1"/>
    <col min="8719" max="8719" width="15.5703125" style="64" customWidth="1"/>
    <col min="8720" max="8720" width="12.42578125" style="64" customWidth="1"/>
    <col min="8721" max="8721" width="16.5703125" style="64" customWidth="1"/>
    <col min="8722" max="8722" width="24.140625" style="64" customWidth="1"/>
    <col min="8723" max="8723" width="16.42578125" style="64" customWidth="1"/>
    <col min="8724" max="8726" width="16.5703125" style="64" customWidth="1"/>
    <col min="8727" max="8727" width="66" style="64" bestFit="1" customWidth="1"/>
    <col min="8728" max="8728" width="16.5703125" style="64" customWidth="1"/>
    <col min="8729" max="8729" width="24.5703125" style="64" customWidth="1"/>
    <col min="8730" max="8970" width="9.140625" style="64"/>
    <col min="8971" max="8971" width="6.42578125" style="64" customWidth="1"/>
    <col min="8972" max="8972" width="16.28515625" style="64" customWidth="1"/>
    <col min="8973" max="8974" width="17.5703125" style="64" customWidth="1"/>
    <col min="8975" max="8975" width="15.5703125" style="64" customWidth="1"/>
    <col min="8976" max="8976" width="12.42578125" style="64" customWidth="1"/>
    <col min="8977" max="8977" width="16.5703125" style="64" customWidth="1"/>
    <col min="8978" max="8978" width="24.140625" style="64" customWidth="1"/>
    <col min="8979" max="8979" width="16.42578125" style="64" customWidth="1"/>
    <col min="8980" max="8982" width="16.5703125" style="64" customWidth="1"/>
    <col min="8983" max="8983" width="66" style="64" bestFit="1" customWidth="1"/>
    <col min="8984" max="8984" width="16.5703125" style="64" customWidth="1"/>
    <col min="8985" max="8985" width="24.5703125" style="64" customWidth="1"/>
    <col min="8986" max="9226" width="9.140625" style="64"/>
    <col min="9227" max="9227" width="6.42578125" style="64" customWidth="1"/>
    <col min="9228" max="9228" width="16.28515625" style="64" customWidth="1"/>
    <col min="9229" max="9230" width="17.5703125" style="64" customWidth="1"/>
    <col min="9231" max="9231" width="15.5703125" style="64" customWidth="1"/>
    <col min="9232" max="9232" width="12.42578125" style="64" customWidth="1"/>
    <col min="9233" max="9233" width="16.5703125" style="64" customWidth="1"/>
    <col min="9234" max="9234" width="24.140625" style="64" customWidth="1"/>
    <col min="9235" max="9235" width="16.42578125" style="64" customWidth="1"/>
    <col min="9236" max="9238" width="16.5703125" style="64" customWidth="1"/>
    <col min="9239" max="9239" width="66" style="64" bestFit="1" customWidth="1"/>
    <col min="9240" max="9240" width="16.5703125" style="64" customWidth="1"/>
    <col min="9241" max="9241" width="24.5703125" style="64" customWidth="1"/>
    <col min="9242" max="9482" width="9.140625" style="64"/>
    <col min="9483" max="9483" width="6.42578125" style="64" customWidth="1"/>
    <col min="9484" max="9484" width="16.28515625" style="64" customWidth="1"/>
    <col min="9485" max="9486" width="17.5703125" style="64" customWidth="1"/>
    <col min="9487" max="9487" width="15.5703125" style="64" customWidth="1"/>
    <col min="9488" max="9488" width="12.42578125" style="64" customWidth="1"/>
    <col min="9489" max="9489" width="16.5703125" style="64" customWidth="1"/>
    <col min="9490" max="9490" width="24.140625" style="64" customWidth="1"/>
    <col min="9491" max="9491" width="16.42578125" style="64" customWidth="1"/>
    <col min="9492" max="9494" width="16.5703125" style="64" customWidth="1"/>
    <col min="9495" max="9495" width="66" style="64" bestFit="1" customWidth="1"/>
    <col min="9496" max="9496" width="16.5703125" style="64" customWidth="1"/>
    <col min="9497" max="9497" width="24.5703125" style="64" customWidth="1"/>
    <col min="9498" max="9738" width="9.140625" style="64"/>
    <col min="9739" max="9739" width="6.42578125" style="64" customWidth="1"/>
    <col min="9740" max="9740" width="16.28515625" style="64" customWidth="1"/>
    <col min="9741" max="9742" width="17.5703125" style="64" customWidth="1"/>
    <col min="9743" max="9743" width="15.5703125" style="64" customWidth="1"/>
    <col min="9744" max="9744" width="12.42578125" style="64" customWidth="1"/>
    <col min="9745" max="9745" width="16.5703125" style="64" customWidth="1"/>
    <col min="9746" max="9746" width="24.140625" style="64" customWidth="1"/>
    <col min="9747" max="9747" width="16.42578125" style="64" customWidth="1"/>
    <col min="9748" max="9750" width="16.5703125" style="64" customWidth="1"/>
    <col min="9751" max="9751" width="66" style="64" bestFit="1" customWidth="1"/>
    <col min="9752" max="9752" width="16.5703125" style="64" customWidth="1"/>
    <col min="9753" max="9753" width="24.5703125" style="64" customWidth="1"/>
    <col min="9754" max="9994" width="9.140625" style="64"/>
    <col min="9995" max="9995" width="6.42578125" style="64" customWidth="1"/>
    <col min="9996" max="9996" width="16.28515625" style="64" customWidth="1"/>
    <col min="9997" max="9998" width="17.5703125" style="64" customWidth="1"/>
    <col min="9999" max="9999" width="15.5703125" style="64" customWidth="1"/>
    <col min="10000" max="10000" width="12.42578125" style="64" customWidth="1"/>
    <col min="10001" max="10001" width="16.5703125" style="64" customWidth="1"/>
    <col min="10002" max="10002" width="24.140625" style="64" customWidth="1"/>
    <col min="10003" max="10003" width="16.42578125" style="64" customWidth="1"/>
    <col min="10004" max="10006" width="16.5703125" style="64" customWidth="1"/>
    <col min="10007" max="10007" width="66" style="64" bestFit="1" customWidth="1"/>
    <col min="10008" max="10008" width="16.5703125" style="64" customWidth="1"/>
    <col min="10009" max="10009" width="24.5703125" style="64" customWidth="1"/>
    <col min="10010" max="10250" width="9.140625" style="64"/>
    <col min="10251" max="10251" width="6.42578125" style="64" customWidth="1"/>
    <col min="10252" max="10252" width="16.28515625" style="64" customWidth="1"/>
    <col min="10253" max="10254" width="17.5703125" style="64" customWidth="1"/>
    <col min="10255" max="10255" width="15.5703125" style="64" customWidth="1"/>
    <col min="10256" max="10256" width="12.42578125" style="64" customWidth="1"/>
    <col min="10257" max="10257" width="16.5703125" style="64" customWidth="1"/>
    <col min="10258" max="10258" width="24.140625" style="64" customWidth="1"/>
    <col min="10259" max="10259" width="16.42578125" style="64" customWidth="1"/>
    <col min="10260" max="10262" width="16.5703125" style="64" customWidth="1"/>
    <col min="10263" max="10263" width="66" style="64" bestFit="1" customWidth="1"/>
    <col min="10264" max="10264" width="16.5703125" style="64" customWidth="1"/>
    <col min="10265" max="10265" width="24.5703125" style="64" customWidth="1"/>
    <col min="10266" max="10506" width="9.140625" style="64"/>
    <col min="10507" max="10507" width="6.42578125" style="64" customWidth="1"/>
    <col min="10508" max="10508" width="16.28515625" style="64" customWidth="1"/>
    <col min="10509" max="10510" width="17.5703125" style="64" customWidth="1"/>
    <col min="10511" max="10511" width="15.5703125" style="64" customWidth="1"/>
    <col min="10512" max="10512" width="12.42578125" style="64" customWidth="1"/>
    <col min="10513" max="10513" width="16.5703125" style="64" customWidth="1"/>
    <col min="10514" max="10514" width="24.140625" style="64" customWidth="1"/>
    <col min="10515" max="10515" width="16.42578125" style="64" customWidth="1"/>
    <col min="10516" max="10518" width="16.5703125" style="64" customWidth="1"/>
    <col min="10519" max="10519" width="66" style="64" bestFit="1" customWidth="1"/>
    <col min="10520" max="10520" width="16.5703125" style="64" customWidth="1"/>
    <col min="10521" max="10521" width="24.5703125" style="64" customWidth="1"/>
    <col min="10522" max="10762" width="9.140625" style="64"/>
    <col min="10763" max="10763" width="6.42578125" style="64" customWidth="1"/>
    <col min="10764" max="10764" width="16.28515625" style="64" customWidth="1"/>
    <col min="10765" max="10766" width="17.5703125" style="64" customWidth="1"/>
    <col min="10767" max="10767" width="15.5703125" style="64" customWidth="1"/>
    <col min="10768" max="10768" width="12.42578125" style="64" customWidth="1"/>
    <col min="10769" max="10769" width="16.5703125" style="64" customWidth="1"/>
    <col min="10770" max="10770" width="24.140625" style="64" customWidth="1"/>
    <col min="10771" max="10771" width="16.42578125" style="64" customWidth="1"/>
    <col min="10772" max="10774" width="16.5703125" style="64" customWidth="1"/>
    <col min="10775" max="10775" width="66" style="64" bestFit="1" customWidth="1"/>
    <col min="10776" max="10776" width="16.5703125" style="64" customWidth="1"/>
    <col min="10777" max="10777" width="24.5703125" style="64" customWidth="1"/>
    <col min="10778" max="11018" width="9.140625" style="64"/>
    <col min="11019" max="11019" width="6.42578125" style="64" customWidth="1"/>
    <col min="11020" max="11020" width="16.28515625" style="64" customWidth="1"/>
    <col min="11021" max="11022" width="17.5703125" style="64" customWidth="1"/>
    <col min="11023" max="11023" width="15.5703125" style="64" customWidth="1"/>
    <col min="11024" max="11024" width="12.42578125" style="64" customWidth="1"/>
    <col min="11025" max="11025" width="16.5703125" style="64" customWidth="1"/>
    <col min="11026" max="11026" width="24.140625" style="64" customWidth="1"/>
    <col min="11027" max="11027" width="16.42578125" style="64" customWidth="1"/>
    <col min="11028" max="11030" width="16.5703125" style="64" customWidth="1"/>
    <col min="11031" max="11031" width="66" style="64" bestFit="1" customWidth="1"/>
    <col min="11032" max="11032" width="16.5703125" style="64" customWidth="1"/>
    <col min="11033" max="11033" width="24.5703125" style="64" customWidth="1"/>
    <col min="11034" max="11274" width="9.140625" style="64"/>
    <col min="11275" max="11275" width="6.42578125" style="64" customWidth="1"/>
    <col min="11276" max="11276" width="16.28515625" style="64" customWidth="1"/>
    <col min="11277" max="11278" width="17.5703125" style="64" customWidth="1"/>
    <col min="11279" max="11279" width="15.5703125" style="64" customWidth="1"/>
    <col min="11280" max="11280" width="12.42578125" style="64" customWidth="1"/>
    <col min="11281" max="11281" width="16.5703125" style="64" customWidth="1"/>
    <col min="11282" max="11282" width="24.140625" style="64" customWidth="1"/>
    <col min="11283" max="11283" width="16.42578125" style="64" customWidth="1"/>
    <col min="11284" max="11286" width="16.5703125" style="64" customWidth="1"/>
    <col min="11287" max="11287" width="66" style="64" bestFit="1" customWidth="1"/>
    <col min="11288" max="11288" width="16.5703125" style="64" customWidth="1"/>
    <col min="11289" max="11289" width="24.5703125" style="64" customWidth="1"/>
    <col min="11290" max="11530" width="9.140625" style="64"/>
    <col min="11531" max="11531" width="6.42578125" style="64" customWidth="1"/>
    <col min="11532" max="11532" width="16.28515625" style="64" customWidth="1"/>
    <col min="11533" max="11534" width="17.5703125" style="64" customWidth="1"/>
    <col min="11535" max="11535" width="15.5703125" style="64" customWidth="1"/>
    <col min="11536" max="11536" width="12.42578125" style="64" customWidth="1"/>
    <col min="11537" max="11537" width="16.5703125" style="64" customWidth="1"/>
    <col min="11538" max="11538" width="24.140625" style="64" customWidth="1"/>
    <col min="11539" max="11539" width="16.42578125" style="64" customWidth="1"/>
    <col min="11540" max="11542" width="16.5703125" style="64" customWidth="1"/>
    <col min="11543" max="11543" width="66" style="64" bestFit="1" customWidth="1"/>
    <col min="11544" max="11544" width="16.5703125" style="64" customWidth="1"/>
    <col min="11545" max="11545" width="24.5703125" style="64" customWidth="1"/>
    <col min="11546" max="11786" width="9.140625" style="64"/>
    <col min="11787" max="11787" width="6.42578125" style="64" customWidth="1"/>
    <col min="11788" max="11788" width="16.28515625" style="64" customWidth="1"/>
    <col min="11789" max="11790" width="17.5703125" style="64" customWidth="1"/>
    <col min="11791" max="11791" width="15.5703125" style="64" customWidth="1"/>
    <col min="11792" max="11792" width="12.42578125" style="64" customWidth="1"/>
    <col min="11793" max="11793" width="16.5703125" style="64" customWidth="1"/>
    <col min="11794" max="11794" width="24.140625" style="64" customWidth="1"/>
    <col min="11795" max="11795" width="16.42578125" style="64" customWidth="1"/>
    <col min="11796" max="11798" width="16.5703125" style="64" customWidth="1"/>
    <col min="11799" max="11799" width="66" style="64" bestFit="1" customWidth="1"/>
    <col min="11800" max="11800" width="16.5703125" style="64" customWidth="1"/>
    <col min="11801" max="11801" width="24.5703125" style="64" customWidth="1"/>
    <col min="11802" max="12042" width="9.140625" style="64"/>
    <col min="12043" max="12043" width="6.42578125" style="64" customWidth="1"/>
    <col min="12044" max="12044" width="16.28515625" style="64" customWidth="1"/>
    <col min="12045" max="12046" width="17.5703125" style="64" customWidth="1"/>
    <col min="12047" max="12047" width="15.5703125" style="64" customWidth="1"/>
    <col min="12048" max="12048" width="12.42578125" style="64" customWidth="1"/>
    <col min="12049" max="12049" width="16.5703125" style="64" customWidth="1"/>
    <col min="12050" max="12050" width="24.140625" style="64" customWidth="1"/>
    <col min="12051" max="12051" width="16.42578125" style="64" customWidth="1"/>
    <col min="12052" max="12054" width="16.5703125" style="64" customWidth="1"/>
    <col min="12055" max="12055" width="66" style="64" bestFit="1" customWidth="1"/>
    <col min="12056" max="12056" width="16.5703125" style="64" customWidth="1"/>
    <col min="12057" max="12057" width="24.5703125" style="64" customWidth="1"/>
    <col min="12058" max="12298" width="9.140625" style="64"/>
    <col min="12299" max="12299" width="6.42578125" style="64" customWidth="1"/>
    <col min="12300" max="12300" width="16.28515625" style="64" customWidth="1"/>
    <col min="12301" max="12302" width="17.5703125" style="64" customWidth="1"/>
    <col min="12303" max="12303" width="15.5703125" style="64" customWidth="1"/>
    <col min="12304" max="12304" width="12.42578125" style="64" customWidth="1"/>
    <col min="12305" max="12305" width="16.5703125" style="64" customWidth="1"/>
    <col min="12306" max="12306" width="24.140625" style="64" customWidth="1"/>
    <col min="12307" max="12307" width="16.42578125" style="64" customWidth="1"/>
    <col min="12308" max="12310" width="16.5703125" style="64" customWidth="1"/>
    <col min="12311" max="12311" width="66" style="64" bestFit="1" customWidth="1"/>
    <col min="12312" max="12312" width="16.5703125" style="64" customWidth="1"/>
    <col min="12313" max="12313" width="24.5703125" style="64" customWidth="1"/>
    <col min="12314" max="12554" width="9.140625" style="64"/>
    <col min="12555" max="12555" width="6.42578125" style="64" customWidth="1"/>
    <col min="12556" max="12556" width="16.28515625" style="64" customWidth="1"/>
    <col min="12557" max="12558" width="17.5703125" style="64" customWidth="1"/>
    <col min="12559" max="12559" width="15.5703125" style="64" customWidth="1"/>
    <col min="12560" max="12560" width="12.42578125" style="64" customWidth="1"/>
    <col min="12561" max="12561" width="16.5703125" style="64" customWidth="1"/>
    <col min="12562" max="12562" width="24.140625" style="64" customWidth="1"/>
    <col min="12563" max="12563" width="16.42578125" style="64" customWidth="1"/>
    <col min="12564" max="12566" width="16.5703125" style="64" customWidth="1"/>
    <col min="12567" max="12567" width="66" style="64" bestFit="1" customWidth="1"/>
    <col min="12568" max="12568" width="16.5703125" style="64" customWidth="1"/>
    <col min="12569" max="12569" width="24.5703125" style="64" customWidth="1"/>
    <col min="12570" max="12810" width="9.140625" style="64"/>
    <col min="12811" max="12811" width="6.42578125" style="64" customWidth="1"/>
    <col min="12812" max="12812" width="16.28515625" style="64" customWidth="1"/>
    <col min="12813" max="12814" width="17.5703125" style="64" customWidth="1"/>
    <col min="12815" max="12815" width="15.5703125" style="64" customWidth="1"/>
    <col min="12816" max="12816" width="12.42578125" style="64" customWidth="1"/>
    <col min="12817" max="12817" width="16.5703125" style="64" customWidth="1"/>
    <col min="12818" max="12818" width="24.140625" style="64" customWidth="1"/>
    <col min="12819" max="12819" width="16.42578125" style="64" customWidth="1"/>
    <col min="12820" max="12822" width="16.5703125" style="64" customWidth="1"/>
    <col min="12823" max="12823" width="66" style="64" bestFit="1" customWidth="1"/>
    <col min="12824" max="12824" width="16.5703125" style="64" customWidth="1"/>
    <col min="12825" max="12825" width="24.5703125" style="64" customWidth="1"/>
    <col min="12826" max="13066" width="9.140625" style="64"/>
    <col min="13067" max="13067" width="6.42578125" style="64" customWidth="1"/>
    <col min="13068" max="13068" width="16.28515625" style="64" customWidth="1"/>
    <col min="13069" max="13070" width="17.5703125" style="64" customWidth="1"/>
    <col min="13071" max="13071" width="15.5703125" style="64" customWidth="1"/>
    <col min="13072" max="13072" width="12.42578125" style="64" customWidth="1"/>
    <col min="13073" max="13073" width="16.5703125" style="64" customWidth="1"/>
    <col min="13074" max="13074" width="24.140625" style="64" customWidth="1"/>
    <col min="13075" max="13075" width="16.42578125" style="64" customWidth="1"/>
    <col min="13076" max="13078" width="16.5703125" style="64" customWidth="1"/>
    <col min="13079" max="13079" width="66" style="64" bestFit="1" customWidth="1"/>
    <col min="13080" max="13080" width="16.5703125" style="64" customWidth="1"/>
    <col min="13081" max="13081" width="24.5703125" style="64" customWidth="1"/>
    <col min="13082" max="13322" width="9.140625" style="64"/>
    <col min="13323" max="13323" width="6.42578125" style="64" customWidth="1"/>
    <col min="13324" max="13324" width="16.28515625" style="64" customWidth="1"/>
    <col min="13325" max="13326" width="17.5703125" style="64" customWidth="1"/>
    <col min="13327" max="13327" width="15.5703125" style="64" customWidth="1"/>
    <col min="13328" max="13328" width="12.42578125" style="64" customWidth="1"/>
    <col min="13329" max="13329" width="16.5703125" style="64" customWidth="1"/>
    <col min="13330" max="13330" width="24.140625" style="64" customWidth="1"/>
    <col min="13331" max="13331" width="16.42578125" style="64" customWidth="1"/>
    <col min="13332" max="13334" width="16.5703125" style="64" customWidth="1"/>
    <col min="13335" max="13335" width="66" style="64" bestFit="1" customWidth="1"/>
    <col min="13336" max="13336" width="16.5703125" style="64" customWidth="1"/>
    <col min="13337" max="13337" width="24.5703125" style="64" customWidth="1"/>
    <col min="13338" max="13578" width="9.140625" style="64"/>
    <col min="13579" max="13579" width="6.42578125" style="64" customWidth="1"/>
    <col min="13580" max="13580" width="16.28515625" style="64" customWidth="1"/>
    <col min="13581" max="13582" width="17.5703125" style="64" customWidth="1"/>
    <col min="13583" max="13583" width="15.5703125" style="64" customWidth="1"/>
    <col min="13584" max="13584" width="12.42578125" style="64" customWidth="1"/>
    <col min="13585" max="13585" width="16.5703125" style="64" customWidth="1"/>
    <col min="13586" max="13586" width="24.140625" style="64" customWidth="1"/>
    <col min="13587" max="13587" width="16.42578125" style="64" customWidth="1"/>
    <col min="13588" max="13590" width="16.5703125" style="64" customWidth="1"/>
    <col min="13591" max="13591" width="66" style="64" bestFit="1" customWidth="1"/>
    <col min="13592" max="13592" width="16.5703125" style="64" customWidth="1"/>
    <col min="13593" max="13593" width="24.5703125" style="64" customWidth="1"/>
    <col min="13594" max="13834" width="9.140625" style="64"/>
    <col min="13835" max="13835" width="6.42578125" style="64" customWidth="1"/>
    <col min="13836" max="13836" width="16.28515625" style="64" customWidth="1"/>
    <col min="13837" max="13838" width="17.5703125" style="64" customWidth="1"/>
    <col min="13839" max="13839" width="15.5703125" style="64" customWidth="1"/>
    <col min="13840" max="13840" width="12.42578125" style="64" customWidth="1"/>
    <col min="13841" max="13841" width="16.5703125" style="64" customWidth="1"/>
    <col min="13842" max="13842" width="24.140625" style="64" customWidth="1"/>
    <col min="13843" max="13843" width="16.42578125" style="64" customWidth="1"/>
    <col min="13844" max="13846" width="16.5703125" style="64" customWidth="1"/>
    <col min="13847" max="13847" width="66" style="64" bestFit="1" customWidth="1"/>
    <col min="13848" max="13848" width="16.5703125" style="64" customWidth="1"/>
    <col min="13849" max="13849" width="24.5703125" style="64" customWidth="1"/>
    <col min="13850" max="14090" width="9.140625" style="64"/>
    <col min="14091" max="14091" width="6.42578125" style="64" customWidth="1"/>
    <col min="14092" max="14092" width="16.28515625" style="64" customWidth="1"/>
    <col min="14093" max="14094" width="17.5703125" style="64" customWidth="1"/>
    <col min="14095" max="14095" width="15.5703125" style="64" customWidth="1"/>
    <col min="14096" max="14096" width="12.42578125" style="64" customWidth="1"/>
    <col min="14097" max="14097" width="16.5703125" style="64" customWidth="1"/>
    <col min="14098" max="14098" width="24.140625" style="64" customWidth="1"/>
    <col min="14099" max="14099" width="16.42578125" style="64" customWidth="1"/>
    <col min="14100" max="14102" width="16.5703125" style="64" customWidth="1"/>
    <col min="14103" max="14103" width="66" style="64" bestFit="1" customWidth="1"/>
    <col min="14104" max="14104" width="16.5703125" style="64" customWidth="1"/>
    <col min="14105" max="14105" width="24.5703125" style="64" customWidth="1"/>
    <col min="14106" max="14346" width="9.140625" style="64"/>
    <col min="14347" max="14347" width="6.42578125" style="64" customWidth="1"/>
    <col min="14348" max="14348" width="16.28515625" style="64" customWidth="1"/>
    <col min="14349" max="14350" width="17.5703125" style="64" customWidth="1"/>
    <col min="14351" max="14351" width="15.5703125" style="64" customWidth="1"/>
    <col min="14352" max="14352" width="12.42578125" style="64" customWidth="1"/>
    <col min="14353" max="14353" width="16.5703125" style="64" customWidth="1"/>
    <col min="14354" max="14354" width="24.140625" style="64" customWidth="1"/>
    <col min="14355" max="14355" width="16.42578125" style="64" customWidth="1"/>
    <col min="14356" max="14358" width="16.5703125" style="64" customWidth="1"/>
    <col min="14359" max="14359" width="66" style="64" bestFit="1" customWidth="1"/>
    <col min="14360" max="14360" width="16.5703125" style="64" customWidth="1"/>
    <col min="14361" max="14361" width="24.5703125" style="64" customWidth="1"/>
    <col min="14362" max="14602" width="9.140625" style="64"/>
    <col min="14603" max="14603" width="6.42578125" style="64" customWidth="1"/>
    <col min="14604" max="14604" width="16.28515625" style="64" customWidth="1"/>
    <col min="14605" max="14606" width="17.5703125" style="64" customWidth="1"/>
    <col min="14607" max="14607" width="15.5703125" style="64" customWidth="1"/>
    <col min="14608" max="14608" width="12.42578125" style="64" customWidth="1"/>
    <col min="14609" max="14609" width="16.5703125" style="64" customWidth="1"/>
    <col min="14610" max="14610" width="24.140625" style="64" customWidth="1"/>
    <col min="14611" max="14611" width="16.42578125" style="64" customWidth="1"/>
    <col min="14612" max="14614" width="16.5703125" style="64" customWidth="1"/>
    <col min="14615" max="14615" width="66" style="64" bestFit="1" customWidth="1"/>
    <col min="14616" max="14616" width="16.5703125" style="64" customWidth="1"/>
    <col min="14617" max="14617" width="24.5703125" style="64" customWidth="1"/>
    <col min="14618" max="14858" width="9.140625" style="64"/>
    <col min="14859" max="14859" width="6.42578125" style="64" customWidth="1"/>
    <col min="14860" max="14860" width="16.28515625" style="64" customWidth="1"/>
    <col min="14861" max="14862" width="17.5703125" style="64" customWidth="1"/>
    <col min="14863" max="14863" width="15.5703125" style="64" customWidth="1"/>
    <col min="14864" max="14864" width="12.42578125" style="64" customWidth="1"/>
    <col min="14865" max="14865" width="16.5703125" style="64" customWidth="1"/>
    <col min="14866" max="14866" width="24.140625" style="64" customWidth="1"/>
    <col min="14867" max="14867" width="16.42578125" style="64" customWidth="1"/>
    <col min="14868" max="14870" width="16.5703125" style="64" customWidth="1"/>
    <col min="14871" max="14871" width="66" style="64" bestFit="1" customWidth="1"/>
    <col min="14872" max="14872" width="16.5703125" style="64" customWidth="1"/>
    <col min="14873" max="14873" width="24.5703125" style="64" customWidth="1"/>
    <col min="14874" max="15114" width="9.140625" style="64"/>
    <col min="15115" max="15115" width="6.42578125" style="64" customWidth="1"/>
    <col min="15116" max="15116" width="16.28515625" style="64" customWidth="1"/>
    <col min="15117" max="15118" width="17.5703125" style="64" customWidth="1"/>
    <col min="15119" max="15119" width="15.5703125" style="64" customWidth="1"/>
    <col min="15120" max="15120" width="12.42578125" style="64" customWidth="1"/>
    <col min="15121" max="15121" width="16.5703125" style="64" customWidth="1"/>
    <col min="15122" max="15122" width="24.140625" style="64" customWidth="1"/>
    <col min="15123" max="15123" width="16.42578125" style="64" customWidth="1"/>
    <col min="15124" max="15126" width="16.5703125" style="64" customWidth="1"/>
    <col min="15127" max="15127" width="66" style="64" bestFit="1" customWidth="1"/>
    <col min="15128" max="15128" width="16.5703125" style="64" customWidth="1"/>
    <col min="15129" max="15129" width="24.5703125" style="64" customWidth="1"/>
    <col min="15130" max="15370" width="9.140625" style="64"/>
    <col min="15371" max="15371" width="6.42578125" style="64" customWidth="1"/>
    <col min="15372" max="15372" width="16.28515625" style="64" customWidth="1"/>
    <col min="15373" max="15374" width="17.5703125" style="64" customWidth="1"/>
    <col min="15375" max="15375" width="15.5703125" style="64" customWidth="1"/>
    <col min="15376" max="15376" width="12.42578125" style="64" customWidth="1"/>
    <col min="15377" max="15377" width="16.5703125" style="64" customWidth="1"/>
    <col min="15378" max="15378" width="24.140625" style="64" customWidth="1"/>
    <col min="15379" max="15379" width="16.42578125" style="64" customWidth="1"/>
    <col min="15380" max="15382" width="16.5703125" style="64" customWidth="1"/>
    <col min="15383" max="15383" width="66" style="64" bestFit="1" customWidth="1"/>
    <col min="15384" max="15384" width="16.5703125" style="64" customWidth="1"/>
    <col min="15385" max="15385" width="24.5703125" style="64" customWidth="1"/>
    <col min="15386" max="15626" width="9.140625" style="64"/>
    <col min="15627" max="15627" width="6.42578125" style="64" customWidth="1"/>
    <col min="15628" max="15628" width="16.28515625" style="64" customWidth="1"/>
    <col min="15629" max="15630" width="17.5703125" style="64" customWidth="1"/>
    <col min="15631" max="15631" width="15.5703125" style="64" customWidth="1"/>
    <col min="15632" max="15632" width="12.42578125" style="64" customWidth="1"/>
    <col min="15633" max="15633" width="16.5703125" style="64" customWidth="1"/>
    <col min="15634" max="15634" width="24.140625" style="64" customWidth="1"/>
    <col min="15635" max="15635" width="16.42578125" style="64" customWidth="1"/>
    <col min="15636" max="15638" width="16.5703125" style="64" customWidth="1"/>
    <col min="15639" max="15639" width="66" style="64" bestFit="1" customWidth="1"/>
    <col min="15640" max="15640" width="16.5703125" style="64" customWidth="1"/>
    <col min="15641" max="15641" width="24.5703125" style="64" customWidth="1"/>
    <col min="15642" max="15882" width="9.140625" style="64"/>
    <col min="15883" max="15883" width="6.42578125" style="64" customWidth="1"/>
    <col min="15884" max="15884" width="16.28515625" style="64" customWidth="1"/>
    <col min="15885" max="15886" width="17.5703125" style="64" customWidth="1"/>
    <col min="15887" max="15887" width="15.5703125" style="64" customWidth="1"/>
    <col min="15888" max="15888" width="12.42578125" style="64" customWidth="1"/>
    <col min="15889" max="15889" width="16.5703125" style="64" customWidth="1"/>
    <col min="15890" max="15890" width="24.140625" style="64" customWidth="1"/>
    <col min="15891" max="15891" width="16.42578125" style="64" customWidth="1"/>
    <col min="15892" max="15894" width="16.5703125" style="64" customWidth="1"/>
    <col min="15895" max="15895" width="66" style="64" bestFit="1" customWidth="1"/>
    <col min="15896" max="15896" width="16.5703125" style="64" customWidth="1"/>
    <col min="15897" max="15897" width="24.5703125" style="64" customWidth="1"/>
    <col min="15898" max="16138" width="9.140625" style="64"/>
    <col min="16139" max="16139" width="6.42578125" style="64" customWidth="1"/>
    <col min="16140" max="16140" width="16.28515625" style="64" customWidth="1"/>
    <col min="16141" max="16142" width="17.5703125" style="64" customWidth="1"/>
    <col min="16143" max="16143" width="15.5703125" style="64" customWidth="1"/>
    <col min="16144" max="16144" width="12.42578125" style="64" customWidth="1"/>
    <col min="16145" max="16145" width="16.5703125" style="64" customWidth="1"/>
    <col min="16146" max="16146" width="24.140625" style="64" customWidth="1"/>
    <col min="16147" max="16147" width="16.42578125" style="64" customWidth="1"/>
    <col min="16148" max="16150" width="16.5703125" style="64" customWidth="1"/>
    <col min="16151" max="16151" width="66" style="64" bestFit="1" customWidth="1"/>
    <col min="16152" max="16152" width="16.5703125" style="64" customWidth="1"/>
    <col min="16153" max="16153" width="24.5703125" style="64" customWidth="1"/>
    <col min="16154" max="16384" width="9.140625" style="64"/>
  </cols>
  <sheetData>
    <row r="1" spans="1:35" s="10" customFormat="1" ht="20.25" customHeight="1" x14ac:dyDescent="0.25">
      <c r="A1" s="1"/>
      <c r="B1" s="2"/>
      <c r="C1" s="3"/>
      <c r="D1" s="3"/>
      <c r="E1" s="4"/>
      <c r="F1" s="1"/>
      <c r="G1" s="8"/>
      <c r="H1" s="5"/>
      <c r="I1" s="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7"/>
      <c r="Z1" s="7"/>
      <c r="AA1" s="8"/>
      <c r="AB1" s="9"/>
    </row>
    <row r="2" spans="1:35" s="10" customFormat="1" ht="15" x14ac:dyDescent="0.25">
      <c r="A2" s="371" t="s">
        <v>0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7"/>
      <c r="Z2" s="7"/>
      <c r="AA2" s="8"/>
      <c r="AB2" s="9"/>
    </row>
    <row r="3" spans="1:35" s="10" customFormat="1" ht="15" x14ac:dyDescent="0.25">
      <c r="A3" s="372" t="s">
        <v>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11"/>
      <c r="Z3" s="11"/>
      <c r="AA3" s="8"/>
      <c r="AB3" s="9"/>
    </row>
    <row r="4" spans="1:35" s="10" customFormat="1" ht="7.5" customHeight="1" x14ac:dyDescent="0.25">
      <c r="C4" s="12"/>
      <c r="D4" s="12"/>
      <c r="E4" s="1"/>
      <c r="F4" s="13"/>
      <c r="G4" s="8"/>
      <c r="H4" s="1"/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5"/>
      <c r="Z4" s="15"/>
      <c r="AA4" s="8"/>
      <c r="AB4" s="9"/>
    </row>
    <row r="5" spans="1:35" s="10" customFormat="1" ht="15" x14ac:dyDescent="0.25">
      <c r="A5" s="16" t="s">
        <v>2</v>
      </c>
      <c r="B5" s="16"/>
      <c r="C5" s="17"/>
      <c r="D5" s="17"/>
      <c r="E5" s="1"/>
      <c r="G5" s="8"/>
      <c r="H5" s="4" t="s">
        <v>3</v>
      </c>
      <c r="I5" s="1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5"/>
      <c r="Z5" s="15"/>
      <c r="AA5" s="8"/>
      <c r="AB5" s="9"/>
    </row>
    <row r="6" spans="1:35" s="10" customFormat="1" ht="15" x14ac:dyDescent="0.25">
      <c r="A6" s="16" t="s">
        <v>4</v>
      </c>
      <c r="B6" s="16"/>
      <c r="C6" s="17"/>
      <c r="D6" s="17"/>
      <c r="E6" s="1"/>
      <c r="G6" s="8"/>
      <c r="H6" s="4" t="s">
        <v>5</v>
      </c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5"/>
      <c r="Z6" s="15"/>
      <c r="AA6" s="8"/>
      <c r="AB6" s="9"/>
    </row>
    <row r="7" spans="1:35" s="21" customFormat="1" ht="14.25" customHeight="1" thickBot="1" x14ac:dyDescent="0.3">
      <c r="A7" s="18"/>
      <c r="B7" s="18"/>
      <c r="C7" s="19"/>
      <c r="D7" s="19"/>
      <c r="E7" s="20"/>
      <c r="G7" s="24"/>
      <c r="H7" s="22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4"/>
      <c r="Z7" s="24"/>
      <c r="AA7" s="24"/>
      <c r="AB7" s="20"/>
      <c r="AC7" s="22"/>
      <c r="AD7" s="22"/>
      <c r="AE7" s="22"/>
      <c r="AF7" s="22"/>
      <c r="AH7" s="25"/>
      <c r="AI7" s="25"/>
    </row>
    <row r="8" spans="1:35" s="21" customFormat="1" ht="35.25" customHeight="1" x14ac:dyDescent="0.25">
      <c r="A8" s="26"/>
      <c r="B8" s="373"/>
      <c r="C8" s="374"/>
      <c r="D8" s="374"/>
      <c r="E8" s="374"/>
      <c r="F8" s="374"/>
      <c r="G8" s="374"/>
      <c r="H8" s="374"/>
      <c r="I8" s="374"/>
      <c r="J8" s="374"/>
      <c r="K8" s="375"/>
      <c r="L8" s="375"/>
      <c r="M8" s="375"/>
      <c r="N8" s="107"/>
      <c r="O8" s="107"/>
      <c r="P8" s="373"/>
      <c r="Q8" s="374"/>
      <c r="R8" s="374"/>
      <c r="S8" s="374"/>
      <c r="T8" s="374"/>
      <c r="U8" s="374"/>
      <c r="V8" s="374"/>
      <c r="W8" s="374"/>
      <c r="X8" s="374"/>
      <c r="Y8" s="363"/>
      <c r="Z8" s="364"/>
      <c r="AA8" s="364"/>
      <c r="AB8" s="108"/>
      <c r="AC8" s="22"/>
      <c r="AD8" s="22"/>
      <c r="AE8" s="22"/>
      <c r="AF8" s="22"/>
      <c r="AH8" s="25"/>
      <c r="AI8" s="25"/>
    </row>
    <row r="9" spans="1:35" s="29" customFormat="1" ht="28.5" customHeight="1" x14ac:dyDescent="0.25">
      <c r="A9" s="27" t="s">
        <v>7</v>
      </c>
      <c r="B9" s="396" t="s">
        <v>84</v>
      </c>
      <c r="C9" s="367" t="s">
        <v>54</v>
      </c>
      <c r="D9" s="368" t="s">
        <v>8</v>
      </c>
      <c r="E9" s="367" t="s">
        <v>52</v>
      </c>
      <c r="F9" s="367" t="s">
        <v>9</v>
      </c>
      <c r="G9" s="382" t="s">
        <v>16</v>
      </c>
      <c r="H9" s="367" t="s">
        <v>10</v>
      </c>
      <c r="I9" s="365" t="s">
        <v>11</v>
      </c>
      <c r="J9" s="367" t="s">
        <v>12</v>
      </c>
      <c r="K9" s="376" t="s">
        <v>63</v>
      </c>
      <c r="L9" s="377"/>
      <c r="M9" s="378"/>
      <c r="N9" s="390" t="s">
        <v>57</v>
      </c>
      <c r="O9" s="390" t="s">
        <v>53</v>
      </c>
      <c r="P9" s="369" t="s">
        <v>13</v>
      </c>
      <c r="Q9" s="370"/>
      <c r="R9" s="370"/>
      <c r="S9" s="370"/>
      <c r="T9" s="370"/>
      <c r="U9" s="370"/>
      <c r="V9" s="370"/>
      <c r="W9" s="370"/>
      <c r="X9" s="370"/>
      <c r="Y9" s="392" t="s">
        <v>14</v>
      </c>
      <c r="Z9" s="394" t="s">
        <v>15</v>
      </c>
      <c r="AA9" s="382" t="s">
        <v>16</v>
      </c>
      <c r="AB9" s="105"/>
      <c r="AC9" s="28"/>
    </row>
    <row r="10" spans="1:35" s="29" customFormat="1" ht="41.25" customHeight="1" thickBot="1" x14ac:dyDescent="0.3">
      <c r="A10" s="27"/>
      <c r="B10" s="397"/>
      <c r="C10" s="398"/>
      <c r="D10" s="389"/>
      <c r="E10" s="398"/>
      <c r="F10" s="398"/>
      <c r="G10" s="383"/>
      <c r="H10" s="398"/>
      <c r="I10" s="366"/>
      <c r="J10" s="368"/>
      <c r="K10" s="74" t="s">
        <v>60</v>
      </c>
      <c r="L10" s="65" t="s">
        <v>61</v>
      </c>
      <c r="M10" s="75" t="s">
        <v>62</v>
      </c>
      <c r="N10" s="391"/>
      <c r="O10" s="391"/>
      <c r="P10" s="30" t="s">
        <v>17</v>
      </c>
      <c r="Q10" s="31" t="s">
        <v>18</v>
      </c>
      <c r="R10" s="31" t="s">
        <v>19</v>
      </c>
      <c r="S10" s="31" t="s">
        <v>20</v>
      </c>
      <c r="T10" s="31" t="s">
        <v>21</v>
      </c>
      <c r="U10" s="31" t="s">
        <v>22</v>
      </c>
      <c r="V10" s="31" t="s">
        <v>23</v>
      </c>
      <c r="W10" s="32" t="s">
        <v>24</v>
      </c>
      <c r="X10" s="32" t="s">
        <v>25</v>
      </c>
      <c r="Y10" s="393"/>
      <c r="Z10" s="395"/>
      <c r="AA10" s="383"/>
      <c r="AB10" s="106" t="s">
        <v>6</v>
      </c>
      <c r="AC10" s="28"/>
    </row>
    <row r="11" spans="1:35" s="40" customFormat="1" ht="57.75" customHeight="1" x14ac:dyDescent="0.2">
      <c r="A11" s="33">
        <v>1</v>
      </c>
      <c r="B11" s="95">
        <v>1</v>
      </c>
      <c r="C11" s="93" t="s">
        <v>26</v>
      </c>
      <c r="D11" s="93" t="s">
        <v>51</v>
      </c>
      <c r="E11" s="103" t="s">
        <v>76</v>
      </c>
      <c r="F11" s="93" t="s">
        <v>56</v>
      </c>
      <c r="G11" s="100" t="s">
        <v>30</v>
      </c>
      <c r="H11" s="93" t="s">
        <v>28</v>
      </c>
      <c r="I11" s="94">
        <v>0.20233999999999999</v>
      </c>
      <c r="J11" s="72">
        <v>2</v>
      </c>
      <c r="K11" s="98">
        <v>2</v>
      </c>
      <c r="L11" s="72"/>
      <c r="M11" s="72"/>
      <c r="N11" s="73" t="s">
        <v>56</v>
      </c>
      <c r="O11" s="73" t="s">
        <v>58</v>
      </c>
      <c r="P11" s="37" t="s">
        <v>27</v>
      </c>
      <c r="Q11" s="38" t="s">
        <v>27</v>
      </c>
      <c r="R11" s="38" t="s">
        <v>27</v>
      </c>
      <c r="S11" s="38" t="s">
        <v>27</v>
      </c>
      <c r="T11" s="38" t="s">
        <v>27</v>
      </c>
      <c r="U11" s="38" t="s">
        <v>27</v>
      </c>
      <c r="V11" s="77">
        <v>2</v>
      </c>
      <c r="W11" s="38" t="s">
        <v>27</v>
      </c>
      <c r="X11" s="38" t="s">
        <v>27</v>
      </c>
      <c r="Y11" s="99" t="s">
        <v>29</v>
      </c>
      <c r="Z11" s="101"/>
      <c r="AA11" s="100" t="s">
        <v>30</v>
      </c>
      <c r="AB11" s="102" t="s">
        <v>31</v>
      </c>
      <c r="AC11" s="39"/>
    </row>
    <row r="12" spans="1:35" s="40" customFormat="1" ht="98.25" customHeight="1" x14ac:dyDescent="0.2">
      <c r="A12" s="33">
        <v>2</v>
      </c>
      <c r="B12" s="81">
        <f>B11+1</f>
        <v>2</v>
      </c>
      <c r="C12" s="35" t="s">
        <v>26</v>
      </c>
      <c r="D12" s="35" t="s">
        <v>55</v>
      </c>
      <c r="E12" s="45" t="s">
        <v>35</v>
      </c>
      <c r="F12" s="35" t="s">
        <v>32</v>
      </c>
      <c r="G12" s="45" t="s">
        <v>36</v>
      </c>
      <c r="H12" s="35" t="s">
        <v>33</v>
      </c>
      <c r="I12" s="104" t="s">
        <v>56</v>
      </c>
      <c r="J12" s="42">
        <v>25</v>
      </c>
      <c r="K12" s="42">
        <v>16</v>
      </c>
      <c r="L12" s="42"/>
      <c r="M12" s="42"/>
      <c r="N12" s="68" t="s">
        <v>56</v>
      </c>
      <c r="O12" s="68"/>
      <c r="P12" s="37" t="s">
        <v>27</v>
      </c>
      <c r="Q12" s="38" t="s">
        <v>27</v>
      </c>
      <c r="R12" s="38" t="s">
        <v>27</v>
      </c>
      <c r="S12" s="38" t="s">
        <v>27</v>
      </c>
      <c r="T12" s="77">
        <v>1</v>
      </c>
      <c r="U12" s="38" t="s">
        <v>27</v>
      </c>
      <c r="V12" s="77">
        <v>24</v>
      </c>
      <c r="W12" s="38" t="s">
        <v>27</v>
      </c>
      <c r="X12" s="38" t="s">
        <v>27</v>
      </c>
      <c r="Y12" s="43" t="s">
        <v>34</v>
      </c>
      <c r="Z12" s="44"/>
      <c r="AA12" s="45" t="s">
        <v>36</v>
      </c>
      <c r="AB12" s="46" t="s">
        <v>37</v>
      </c>
      <c r="AC12" s="39"/>
    </row>
    <row r="13" spans="1:35" s="40" customFormat="1" ht="97.5" customHeight="1" x14ac:dyDescent="0.2">
      <c r="A13" s="33">
        <v>3</v>
      </c>
      <c r="B13" s="41">
        <f>B12+1</f>
        <v>3</v>
      </c>
      <c r="C13" s="71" t="s">
        <v>26</v>
      </c>
      <c r="D13" s="71" t="s">
        <v>59</v>
      </c>
      <c r="E13" s="45" t="s">
        <v>42</v>
      </c>
      <c r="F13" s="35" t="s">
        <v>38</v>
      </c>
      <c r="G13" s="45" t="s">
        <v>43</v>
      </c>
      <c r="H13" s="35" t="s">
        <v>39</v>
      </c>
      <c r="I13" s="48" t="s">
        <v>40</v>
      </c>
      <c r="J13" s="96">
        <v>250</v>
      </c>
      <c r="K13" s="76">
        <v>234</v>
      </c>
      <c r="L13" s="76"/>
      <c r="M13" s="76"/>
      <c r="N13" s="69"/>
      <c r="O13" s="69"/>
      <c r="P13" s="37" t="s">
        <v>27</v>
      </c>
      <c r="Q13" s="77">
        <v>6</v>
      </c>
      <c r="R13" s="77">
        <v>12</v>
      </c>
      <c r="S13" s="38" t="s">
        <v>27</v>
      </c>
      <c r="T13" s="77" t="s">
        <v>64</v>
      </c>
      <c r="U13" s="77">
        <v>8</v>
      </c>
      <c r="V13" s="77">
        <v>140</v>
      </c>
      <c r="W13" s="38" t="s">
        <v>27</v>
      </c>
      <c r="X13" s="38" t="s">
        <v>27</v>
      </c>
      <c r="Y13" s="43" t="s">
        <v>41</v>
      </c>
      <c r="Z13" s="44"/>
      <c r="AA13" s="45" t="s">
        <v>43</v>
      </c>
      <c r="AB13" s="49" t="s">
        <v>65</v>
      </c>
      <c r="AC13" s="39"/>
    </row>
    <row r="14" spans="1:35" s="40" customFormat="1" ht="49.5" customHeight="1" x14ac:dyDescent="0.2">
      <c r="A14" s="33">
        <v>5</v>
      </c>
      <c r="B14" s="41">
        <f>B13+1</f>
        <v>4</v>
      </c>
      <c r="C14" s="35" t="s">
        <v>26</v>
      </c>
      <c r="D14" s="35" t="s">
        <v>59</v>
      </c>
      <c r="E14" s="35" t="s">
        <v>44</v>
      </c>
      <c r="F14" s="50">
        <v>877</v>
      </c>
      <c r="G14" s="79"/>
      <c r="H14" s="34" t="s">
        <v>27</v>
      </c>
      <c r="I14" s="36">
        <v>0.91</v>
      </c>
      <c r="J14" s="97">
        <v>21</v>
      </c>
      <c r="K14" s="36">
        <v>21</v>
      </c>
      <c r="L14" s="36"/>
      <c r="M14" s="36"/>
      <c r="N14" s="67"/>
      <c r="O14" s="67"/>
      <c r="P14" s="37" t="s">
        <v>27</v>
      </c>
      <c r="Q14" s="38" t="s">
        <v>27</v>
      </c>
      <c r="R14" s="38" t="s">
        <v>27</v>
      </c>
      <c r="S14" s="38" t="s">
        <v>27</v>
      </c>
      <c r="T14" s="77">
        <v>1</v>
      </c>
      <c r="U14" s="38" t="s">
        <v>27</v>
      </c>
      <c r="V14" s="77">
        <v>20</v>
      </c>
      <c r="W14" s="38" t="s">
        <v>27</v>
      </c>
      <c r="X14" s="38" t="s">
        <v>27</v>
      </c>
      <c r="Y14" s="78" t="s">
        <v>56</v>
      </c>
      <c r="Z14" s="80"/>
      <c r="AA14" s="79"/>
      <c r="AB14" s="46" t="s">
        <v>66</v>
      </c>
      <c r="AC14" s="39"/>
    </row>
    <row r="15" spans="1:35" s="40" customFormat="1" ht="69.75" customHeight="1" x14ac:dyDescent="0.2">
      <c r="A15" s="33"/>
      <c r="B15" s="81">
        <v>5</v>
      </c>
      <c r="C15" s="71" t="s">
        <v>26</v>
      </c>
      <c r="D15" s="71" t="s">
        <v>67</v>
      </c>
      <c r="E15" s="71" t="s">
        <v>68</v>
      </c>
      <c r="F15" s="82"/>
      <c r="G15" s="79"/>
      <c r="H15" s="83"/>
      <c r="I15" s="84"/>
      <c r="J15" s="72">
        <v>24</v>
      </c>
      <c r="K15" s="85"/>
      <c r="L15" s="85"/>
      <c r="M15" s="85"/>
      <c r="N15" s="86"/>
      <c r="O15" s="86"/>
      <c r="P15" s="87" t="s">
        <v>27</v>
      </c>
      <c r="Q15" s="87" t="s">
        <v>27</v>
      </c>
      <c r="R15" s="87" t="s">
        <v>27</v>
      </c>
      <c r="S15" s="87" t="s">
        <v>27</v>
      </c>
      <c r="T15" s="87" t="s">
        <v>27</v>
      </c>
      <c r="U15" s="77">
        <v>24</v>
      </c>
      <c r="V15" s="87" t="s">
        <v>27</v>
      </c>
      <c r="W15" s="87" t="s">
        <v>27</v>
      </c>
      <c r="X15" s="87" t="s">
        <v>27</v>
      </c>
      <c r="Y15" s="78"/>
      <c r="Z15" s="80"/>
      <c r="AA15" s="79"/>
      <c r="AB15" s="88" t="s">
        <v>45</v>
      </c>
      <c r="AC15" s="39"/>
    </row>
    <row r="16" spans="1:35" s="40" customFormat="1" ht="107.25" customHeight="1" x14ac:dyDescent="0.2">
      <c r="A16" s="33">
        <v>6</v>
      </c>
      <c r="B16" s="81">
        <f t="shared" ref="B16" si="0">B15+1</f>
        <v>6</v>
      </c>
      <c r="C16" s="71" t="s">
        <v>26</v>
      </c>
      <c r="D16" s="71" t="s">
        <v>67</v>
      </c>
      <c r="E16" s="71" t="s">
        <v>46</v>
      </c>
      <c r="F16" s="89"/>
      <c r="G16" s="79"/>
      <c r="H16" s="83"/>
      <c r="I16" s="90"/>
      <c r="J16" s="72">
        <v>4</v>
      </c>
      <c r="K16" s="85"/>
      <c r="L16" s="85"/>
      <c r="M16" s="85"/>
      <c r="N16" s="86"/>
      <c r="O16" s="86"/>
      <c r="P16" s="87" t="s">
        <v>27</v>
      </c>
      <c r="Q16" s="87" t="s">
        <v>27</v>
      </c>
      <c r="R16" s="87" t="s">
        <v>27</v>
      </c>
      <c r="S16" s="87" t="s">
        <v>27</v>
      </c>
      <c r="T16" s="87" t="s">
        <v>27</v>
      </c>
      <c r="U16" s="77">
        <v>4</v>
      </c>
      <c r="V16" s="87" t="s">
        <v>27</v>
      </c>
      <c r="W16" s="87" t="s">
        <v>27</v>
      </c>
      <c r="X16" s="87" t="s">
        <v>27</v>
      </c>
      <c r="Y16" s="78"/>
      <c r="Z16" s="91"/>
      <c r="AA16" s="79"/>
      <c r="AB16" s="88" t="s">
        <v>69</v>
      </c>
      <c r="AC16" s="92"/>
    </row>
    <row r="17" spans="1:29" s="55" customFormat="1" ht="33" customHeight="1" thickBot="1" x14ac:dyDescent="0.25">
      <c r="A17" s="379">
        <v>6</v>
      </c>
      <c r="B17" s="380"/>
      <c r="C17" s="380"/>
      <c r="D17" s="380"/>
      <c r="E17" s="380"/>
      <c r="F17" s="380"/>
      <c r="G17" s="380"/>
      <c r="H17" s="380"/>
      <c r="I17" s="381"/>
      <c r="J17" s="52">
        <f>SUM(J11:J16)</f>
        <v>326</v>
      </c>
      <c r="K17" s="66"/>
      <c r="L17" s="66"/>
      <c r="M17" s="66"/>
      <c r="N17" s="70"/>
      <c r="O17" s="70"/>
      <c r="P17" s="384">
        <v>7</v>
      </c>
      <c r="Q17" s="385"/>
      <c r="R17" s="385"/>
      <c r="S17" s="385"/>
      <c r="T17" s="385"/>
      <c r="U17" s="385"/>
      <c r="V17" s="385"/>
      <c r="W17" s="385"/>
      <c r="X17" s="386"/>
      <c r="Y17" s="387">
        <v>5</v>
      </c>
      <c r="Z17" s="388"/>
      <c r="AA17" s="388"/>
      <c r="AB17" s="53"/>
      <c r="AC17" s="54"/>
    </row>
    <row r="18" spans="1:29" s="40" customFormat="1" ht="86.25" hidden="1" customHeight="1" x14ac:dyDescent="0.2">
      <c r="A18" s="33">
        <v>4</v>
      </c>
      <c r="B18" s="41"/>
      <c r="C18" s="35" t="s">
        <v>26</v>
      </c>
      <c r="D18" s="35"/>
      <c r="E18" s="47" t="s">
        <v>47</v>
      </c>
      <c r="F18" s="35" t="s">
        <v>48</v>
      </c>
      <c r="G18" s="45"/>
      <c r="H18" s="35">
        <v>161065281</v>
      </c>
      <c r="I18" s="36">
        <v>10.32</v>
      </c>
      <c r="J18" s="36">
        <v>0</v>
      </c>
      <c r="K18" s="36"/>
      <c r="L18" s="36"/>
      <c r="M18" s="36"/>
      <c r="N18" s="67"/>
      <c r="O18" s="67"/>
      <c r="P18" s="37" t="s">
        <v>27</v>
      </c>
      <c r="Q18" s="38" t="s">
        <v>27</v>
      </c>
      <c r="R18" s="38" t="s">
        <v>27</v>
      </c>
      <c r="S18" s="38" t="s">
        <v>27</v>
      </c>
      <c r="T18" s="38" t="s">
        <v>27</v>
      </c>
      <c r="U18" s="38" t="s">
        <v>27</v>
      </c>
      <c r="V18" s="38" t="s">
        <v>27</v>
      </c>
      <c r="W18" s="38" t="s">
        <v>27</v>
      </c>
      <c r="X18" s="38" t="s">
        <v>27</v>
      </c>
      <c r="Y18" s="43" t="s">
        <v>49</v>
      </c>
      <c r="Z18" s="51"/>
      <c r="AA18" s="45"/>
      <c r="AB18" s="56" t="s">
        <v>50</v>
      </c>
      <c r="AC18" s="39"/>
    </row>
  </sheetData>
  <mergeCells count="24">
    <mergeCell ref="A17:I17"/>
    <mergeCell ref="G9:G10"/>
    <mergeCell ref="P17:X17"/>
    <mergeCell ref="Y17:AA17"/>
    <mergeCell ref="D9:D10"/>
    <mergeCell ref="N9:N10"/>
    <mergeCell ref="O9:O10"/>
    <mergeCell ref="Y9:Y10"/>
    <mergeCell ref="Z9:Z10"/>
    <mergeCell ref="AA9:AA10"/>
    <mergeCell ref="B9:B10"/>
    <mergeCell ref="C9:C10"/>
    <mergeCell ref="E9:E10"/>
    <mergeCell ref="F9:F10"/>
    <mergeCell ref="H9:H10"/>
    <mergeCell ref="Y8:AA8"/>
    <mergeCell ref="I9:I10"/>
    <mergeCell ref="J9:J10"/>
    <mergeCell ref="P9:X9"/>
    <mergeCell ref="A2:X2"/>
    <mergeCell ref="A3:X3"/>
    <mergeCell ref="B8:M8"/>
    <mergeCell ref="P8:X8"/>
    <mergeCell ref="K9:M9"/>
  </mergeCells>
  <printOptions horizontalCentered="1"/>
  <pageMargins left="0.25" right="0.25" top="0.75" bottom="0.75" header="0.3" footer="0.3"/>
  <pageSetup paperSize="8" scale="59" fitToHeight="0" orientation="landscape" verticalDpi="300" r:id="rId1"/>
  <headerFooter alignWithMargins="0">
    <oddHeader>&amp;R&amp;"Arial,Bold"&amp;12Lampiran 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zoomScale="90" zoomScaleNormal="90" workbookViewId="0">
      <selection activeCell="F24" sqref="F24:Z24"/>
    </sheetView>
  </sheetViews>
  <sheetFormatPr defaultRowHeight="15" x14ac:dyDescent="0.25"/>
  <cols>
    <col min="1" max="1" width="10.28515625" customWidth="1"/>
    <col min="4" max="5" width="9.85546875" customWidth="1"/>
    <col min="27" max="27" width="28.7109375" customWidth="1"/>
  </cols>
  <sheetData>
    <row r="2" spans="1:27" ht="15.75" x14ac:dyDescent="0.25">
      <c r="A2" s="114" t="s">
        <v>337</v>
      </c>
      <c r="B2" s="114" t="s">
        <v>336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375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05" t="s">
        <v>514</v>
      </c>
      <c r="D6" s="147">
        <v>5680</v>
      </c>
      <c r="E6" s="258">
        <v>1996</v>
      </c>
      <c r="F6" s="162">
        <v>1</v>
      </c>
      <c r="G6" s="162"/>
      <c r="H6" s="162"/>
      <c r="I6" s="162"/>
      <c r="J6" s="162"/>
      <c r="K6" s="162"/>
      <c r="L6" s="162"/>
      <c r="M6" s="162">
        <v>1</v>
      </c>
      <c r="N6" s="162"/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06"/>
      <c r="C7" s="313"/>
      <c r="D7" s="147">
        <v>5681</v>
      </c>
      <c r="E7" s="258">
        <v>1996</v>
      </c>
      <c r="F7" s="162">
        <v>1</v>
      </c>
      <c r="G7" s="162"/>
      <c r="H7" s="162"/>
      <c r="I7" s="162"/>
      <c r="J7" s="162"/>
      <c r="K7" s="162"/>
      <c r="L7" s="162"/>
      <c r="M7" s="162">
        <v>1</v>
      </c>
      <c r="N7" s="162"/>
      <c r="O7" s="162"/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06"/>
      <c r="C8" s="313"/>
      <c r="D8" s="147">
        <v>5682</v>
      </c>
      <c r="E8" s="258">
        <v>1996</v>
      </c>
      <c r="F8" s="162"/>
      <c r="G8" s="162">
        <v>1</v>
      </c>
      <c r="H8" s="162"/>
      <c r="I8" s="162"/>
      <c r="J8" s="162"/>
      <c r="K8" s="162"/>
      <c r="L8" s="162"/>
      <c r="M8" s="162"/>
      <c r="N8" s="162">
        <v>1</v>
      </c>
      <c r="O8" s="162"/>
      <c r="P8" s="162"/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06"/>
      <c r="C9" s="313"/>
      <c r="D9" s="147">
        <v>5683</v>
      </c>
      <c r="E9" s="258">
        <v>1996</v>
      </c>
      <c r="F9" s="162"/>
      <c r="G9" s="162">
        <v>1</v>
      </c>
      <c r="H9" s="162"/>
      <c r="I9" s="162"/>
      <c r="J9" s="162"/>
      <c r="K9" s="162"/>
      <c r="L9" s="162"/>
      <c r="M9" s="162"/>
      <c r="N9" s="162">
        <v>1</v>
      </c>
      <c r="O9" s="162"/>
      <c r="P9" s="162"/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06"/>
      <c r="C10" s="313"/>
      <c r="D10" s="147" t="s">
        <v>163</v>
      </c>
      <c r="E10" s="258">
        <v>2006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06"/>
      <c r="C11" s="313"/>
      <c r="D11" s="147" t="s">
        <v>164</v>
      </c>
      <c r="E11" s="258">
        <v>2006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06"/>
      <c r="C12" s="313"/>
      <c r="D12" s="147" t="s">
        <v>165</v>
      </c>
      <c r="E12" s="258">
        <v>2006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06"/>
      <c r="C13" s="313"/>
      <c r="D13" s="147" t="s">
        <v>166</v>
      </c>
      <c r="E13" s="258">
        <v>2006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06"/>
      <c r="C14" s="313"/>
      <c r="D14" s="147" t="s">
        <v>167</v>
      </c>
      <c r="E14" s="258">
        <v>2006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06"/>
      <c r="C15" s="313"/>
      <c r="D15" s="147" t="s">
        <v>168</v>
      </c>
      <c r="E15" s="258">
        <v>2006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06"/>
      <c r="C16" s="313"/>
      <c r="D16" s="147">
        <v>5686</v>
      </c>
      <c r="E16" s="258">
        <v>1996</v>
      </c>
      <c r="F16" s="162"/>
      <c r="G16" s="162">
        <v>1</v>
      </c>
      <c r="H16" s="162"/>
      <c r="I16" s="162"/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/>
      <c r="U16" s="162"/>
      <c r="V16" s="162"/>
      <c r="W16" s="162">
        <v>1</v>
      </c>
      <c r="X16" s="162"/>
      <c r="Y16" s="162">
        <v>1</v>
      </c>
      <c r="Z16" s="162"/>
      <c r="AA16" s="259"/>
    </row>
    <row r="17" spans="1:27" ht="15.75" x14ac:dyDescent="0.25">
      <c r="A17" s="117">
        <v>12</v>
      </c>
      <c r="B17" s="306"/>
      <c r="C17" s="313"/>
      <c r="D17" s="147">
        <v>5687</v>
      </c>
      <c r="E17" s="258">
        <v>1996</v>
      </c>
      <c r="F17" s="162"/>
      <c r="G17" s="162">
        <v>1</v>
      </c>
      <c r="H17" s="162"/>
      <c r="I17" s="162"/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/>
      <c r="U17" s="162"/>
      <c r="V17" s="162"/>
      <c r="W17" s="162">
        <v>1</v>
      </c>
      <c r="X17" s="162"/>
      <c r="Y17" s="162">
        <v>1</v>
      </c>
      <c r="Z17" s="162"/>
      <c r="AA17" s="259"/>
    </row>
    <row r="18" spans="1:27" ht="15.75" x14ac:dyDescent="0.25">
      <c r="A18" s="146">
        <v>13</v>
      </c>
      <c r="B18" s="306"/>
      <c r="C18" s="313"/>
      <c r="D18" s="147">
        <v>5688</v>
      </c>
      <c r="E18" s="258">
        <v>1996</v>
      </c>
      <c r="F18" s="162"/>
      <c r="G18" s="162"/>
      <c r="H18" s="162"/>
      <c r="I18" s="162">
        <v>1</v>
      </c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/>
      <c r="Y18" s="162">
        <v>1</v>
      </c>
      <c r="Z18" s="162"/>
      <c r="AA18" s="313" t="s">
        <v>485</v>
      </c>
    </row>
    <row r="19" spans="1:27" ht="15.75" x14ac:dyDescent="0.25">
      <c r="A19" s="117">
        <v>14</v>
      </c>
      <c r="B19" s="306"/>
      <c r="C19" s="313"/>
      <c r="D19" s="147">
        <v>5689</v>
      </c>
      <c r="E19" s="258">
        <v>1996</v>
      </c>
      <c r="F19" s="162"/>
      <c r="G19" s="162"/>
      <c r="H19" s="162"/>
      <c r="I19" s="162">
        <v>1</v>
      </c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/>
      <c r="Y19" s="162">
        <v>1</v>
      </c>
      <c r="Z19" s="162"/>
      <c r="AA19" s="313"/>
    </row>
    <row r="20" spans="1:27" ht="15.75" x14ac:dyDescent="0.25">
      <c r="A20" s="146">
        <v>15</v>
      </c>
      <c r="B20" s="306"/>
      <c r="C20" s="313"/>
      <c r="D20" s="147">
        <v>5690</v>
      </c>
      <c r="E20" s="258">
        <v>1996</v>
      </c>
      <c r="F20" s="162"/>
      <c r="G20" s="162"/>
      <c r="H20" s="162"/>
      <c r="I20" s="162">
        <v>1</v>
      </c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/>
      <c r="U20" s="162"/>
      <c r="V20" s="162"/>
      <c r="W20" s="162">
        <v>1</v>
      </c>
      <c r="X20" s="162"/>
      <c r="Y20" s="162">
        <v>1</v>
      </c>
      <c r="Z20" s="162"/>
      <c r="AA20" s="313"/>
    </row>
    <row r="21" spans="1:27" ht="15.75" x14ac:dyDescent="0.25">
      <c r="A21" s="117">
        <v>16</v>
      </c>
      <c r="B21" s="306"/>
      <c r="C21" s="313"/>
      <c r="D21" s="147">
        <v>5691</v>
      </c>
      <c r="E21" s="258">
        <v>1996</v>
      </c>
      <c r="F21" s="162"/>
      <c r="G21" s="162"/>
      <c r="H21" s="162"/>
      <c r="I21" s="162">
        <v>1</v>
      </c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162"/>
      <c r="Y21" s="162">
        <v>1</v>
      </c>
      <c r="Z21" s="162"/>
      <c r="AA21" s="313"/>
    </row>
    <row r="22" spans="1:27" ht="15.75" x14ac:dyDescent="0.25">
      <c r="A22" s="146">
        <v>17</v>
      </c>
      <c r="B22" s="306"/>
      <c r="C22" s="313"/>
      <c r="D22" s="147">
        <v>5692</v>
      </c>
      <c r="E22" s="258">
        <v>1996</v>
      </c>
      <c r="F22" s="162"/>
      <c r="G22" s="162"/>
      <c r="H22" s="162"/>
      <c r="I22" s="162">
        <v>1</v>
      </c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162"/>
      <c r="Y22" s="162">
        <v>1</v>
      </c>
      <c r="Z22" s="162"/>
      <c r="AA22" s="313"/>
    </row>
    <row r="23" spans="1:27" ht="15.75" x14ac:dyDescent="0.25">
      <c r="A23" s="117">
        <v>18</v>
      </c>
      <c r="B23" s="306"/>
      <c r="C23" s="314"/>
      <c r="D23" s="147">
        <v>5693</v>
      </c>
      <c r="E23" s="258">
        <v>1996</v>
      </c>
      <c r="F23" s="162"/>
      <c r="G23" s="162"/>
      <c r="H23" s="162"/>
      <c r="I23" s="162">
        <v>1</v>
      </c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/>
      <c r="U23" s="162"/>
      <c r="V23" s="162"/>
      <c r="W23" s="162">
        <v>1</v>
      </c>
      <c r="X23" s="162"/>
      <c r="Y23" s="162">
        <v>1</v>
      </c>
      <c r="Z23" s="162"/>
      <c r="AA23" s="314"/>
    </row>
    <row r="24" spans="1:27" x14ac:dyDescent="0.25">
      <c r="D24" s="318" t="s">
        <v>89</v>
      </c>
      <c r="E24" s="319"/>
      <c r="F24" s="163">
        <f t="shared" ref="F24:Z24" si="0">SUM(F6:F23)</f>
        <v>2</v>
      </c>
      <c r="G24" s="163">
        <f t="shared" si="0"/>
        <v>4</v>
      </c>
      <c r="H24" s="163">
        <f t="shared" si="0"/>
        <v>0</v>
      </c>
      <c r="I24" s="163">
        <f t="shared" si="0"/>
        <v>12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2</v>
      </c>
      <c r="N24" s="163">
        <f t="shared" si="0"/>
        <v>2</v>
      </c>
      <c r="O24" s="163">
        <f t="shared" si="0"/>
        <v>8</v>
      </c>
      <c r="P24" s="163">
        <f t="shared" si="0"/>
        <v>6</v>
      </c>
      <c r="Q24" s="163">
        <f t="shared" si="0"/>
        <v>0</v>
      </c>
      <c r="R24" s="163">
        <f t="shared" si="0"/>
        <v>0</v>
      </c>
      <c r="S24" s="163">
        <f t="shared" si="0"/>
        <v>0</v>
      </c>
      <c r="T24" s="163">
        <f t="shared" si="0"/>
        <v>7</v>
      </c>
      <c r="U24" s="163">
        <f t="shared" si="0"/>
        <v>0</v>
      </c>
      <c r="V24" s="163">
        <f t="shared" si="0"/>
        <v>0</v>
      </c>
      <c r="W24" s="163">
        <f t="shared" si="0"/>
        <v>11</v>
      </c>
      <c r="X24" s="163">
        <f t="shared" si="0"/>
        <v>10</v>
      </c>
      <c r="Y24" s="163">
        <f t="shared" si="0"/>
        <v>8</v>
      </c>
      <c r="Z24" s="163">
        <f t="shared" si="0"/>
        <v>0</v>
      </c>
    </row>
  </sheetData>
  <mergeCells count="14">
    <mergeCell ref="A4:A5"/>
    <mergeCell ref="B4:B5"/>
    <mergeCell ref="C4:C5"/>
    <mergeCell ref="D4:D5"/>
    <mergeCell ref="F4:J4"/>
    <mergeCell ref="D24:E24"/>
    <mergeCell ref="T4:W4"/>
    <mergeCell ref="X4:Z4"/>
    <mergeCell ref="AA4:AA5"/>
    <mergeCell ref="B6:B23"/>
    <mergeCell ref="C6:C23"/>
    <mergeCell ref="K4:S4"/>
    <mergeCell ref="E4:E5"/>
    <mergeCell ref="AA18:AA23"/>
  </mergeCells>
  <pageMargins left="0.7" right="0.7" top="0.75" bottom="0.75" header="0.3" footer="0.3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11"/>
  <sheetViews>
    <sheetView workbookViewId="0">
      <selection activeCell="F11" sqref="F11:Z11"/>
    </sheetView>
  </sheetViews>
  <sheetFormatPr defaultRowHeight="15" x14ac:dyDescent="0.25"/>
  <cols>
    <col min="1" max="1" width="10.42578125" customWidth="1"/>
    <col min="3" max="3" width="10" customWidth="1"/>
    <col min="4" max="5" width="9.85546875" customWidth="1"/>
  </cols>
  <sheetData>
    <row r="2" spans="1:26" x14ac:dyDescent="0.25">
      <c r="A2" s="112" t="s">
        <v>339</v>
      </c>
      <c r="B2" s="112" t="s">
        <v>338</v>
      </c>
    </row>
    <row r="4" spans="1:26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</row>
    <row r="5" spans="1:26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</row>
    <row r="6" spans="1:26" ht="15.75" x14ac:dyDescent="0.25">
      <c r="A6" s="146">
        <v>1</v>
      </c>
      <c r="B6" s="306" t="s">
        <v>137</v>
      </c>
      <c r="C6" s="326" t="s">
        <v>517</v>
      </c>
      <c r="D6" s="147">
        <v>486</v>
      </c>
      <c r="E6" s="136">
        <v>1936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</row>
    <row r="7" spans="1:26" ht="15.75" x14ac:dyDescent="0.25">
      <c r="A7" s="117">
        <v>2</v>
      </c>
      <c r="B7" s="306"/>
      <c r="C7" s="327"/>
      <c r="D7" s="147">
        <v>487</v>
      </c>
      <c r="E7" s="136">
        <v>1936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88"/>
      <c r="U7" s="188"/>
      <c r="V7" s="188"/>
      <c r="W7" s="188">
        <v>1</v>
      </c>
      <c r="X7" s="188">
        <v>1</v>
      </c>
      <c r="Y7" s="188"/>
      <c r="Z7" s="188"/>
    </row>
    <row r="8" spans="1:26" ht="15.75" x14ac:dyDescent="0.25">
      <c r="A8" s="146">
        <v>3</v>
      </c>
      <c r="B8" s="306"/>
      <c r="C8" s="327"/>
      <c r="D8" s="147">
        <v>5371</v>
      </c>
      <c r="E8" s="136">
        <v>1936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88">
        <v>1</v>
      </c>
      <c r="U8" s="188"/>
      <c r="V8" s="188"/>
      <c r="W8" s="188"/>
      <c r="X8" s="188">
        <v>1</v>
      </c>
      <c r="Y8" s="188"/>
      <c r="Z8" s="188"/>
    </row>
    <row r="9" spans="1:26" s="197" customFormat="1" ht="16.5" customHeight="1" x14ac:dyDescent="0.25">
      <c r="A9" s="198">
        <v>4</v>
      </c>
      <c r="B9" s="306"/>
      <c r="C9" s="327"/>
      <c r="D9" s="136">
        <v>5372</v>
      </c>
      <c r="E9" s="136">
        <v>1936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</row>
    <row r="10" spans="1:26" s="197" customFormat="1" ht="63" x14ac:dyDescent="0.25">
      <c r="A10" s="202">
        <v>5</v>
      </c>
      <c r="B10" s="306"/>
      <c r="C10" s="328"/>
      <c r="D10" s="260" t="s">
        <v>340</v>
      </c>
      <c r="E10" s="261" t="s">
        <v>481</v>
      </c>
      <c r="F10" s="262">
        <v>1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>
        <v>1</v>
      </c>
      <c r="Q10" s="262"/>
      <c r="R10" s="262"/>
      <c r="S10" s="262"/>
      <c r="T10" s="262"/>
      <c r="U10" s="262"/>
      <c r="V10" s="262"/>
      <c r="W10" s="262">
        <v>1</v>
      </c>
      <c r="X10" s="262">
        <v>1</v>
      </c>
      <c r="Y10" s="262"/>
      <c r="Z10" s="262"/>
    </row>
    <row r="11" spans="1:26" x14ac:dyDescent="0.25">
      <c r="D11" s="318" t="s">
        <v>89</v>
      </c>
      <c r="E11" s="319"/>
      <c r="F11" s="163">
        <f t="shared" ref="F11:Z11" si="0">SUM(F6:F10)</f>
        <v>1</v>
      </c>
      <c r="G11" s="163">
        <f t="shared" si="0"/>
        <v>4</v>
      </c>
      <c r="H11" s="163">
        <f t="shared" si="0"/>
        <v>0</v>
      </c>
      <c r="I11" s="163">
        <f t="shared" si="0"/>
        <v>0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5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2</v>
      </c>
      <c r="U11" s="163">
        <f t="shared" si="0"/>
        <v>0</v>
      </c>
      <c r="V11" s="163">
        <f t="shared" si="0"/>
        <v>0</v>
      </c>
      <c r="W11" s="163">
        <f t="shared" si="0"/>
        <v>3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2">
    <mergeCell ref="A4:A5"/>
    <mergeCell ref="B4:B5"/>
    <mergeCell ref="C4:C5"/>
    <mergeCell ref="D4:D5"/>
    <mergeCell ref="F4:J4"/>
    <mergeCell ref="E4:E5"/>
    <mergeCell ref="D11:E11"/>
    <mergeCell ref="T4:W4"/>
    <mergeCell ref="X4:Z4"/>
    <mergeCell ref="B6:B10"/>
    <mergeCell ref="C6:C10"/>
    <mergeCell ref="K4:S4"/>
  </mergeCells>
  <pageMargins left="0.7" right="0.7" top="0.75" bottom="0.75" header="0.3" footer="0.3"/>
  <pageSetup paperSize="9" scale="54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topLeftCell="A4" zoomScale="90" zoomScaleNormal="90" workbookViewId="0">
      <selection activeCell="W27" sqref="W27"/>
    </sheetView>
  </sheetViews>
  <sheetFormatPr defaultRowHeight="15" x14ac:dyDescent="0.25"/>
  <sheetData>
    <row r="2" spans="1:27" x14ac:dyDescent="0.25">
      <c r="A2" s="112" t="s">
        <v>341</v>
      </c>
      <c r="B2" s="112" t="s">
        <v>342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2">
        <v>1</v>
      </c>
      <c r="B6" s="310" t="s">
        <v>137</v>
      </c>
      <c r="C6" s="331" t="s">
        <v>517</v>
      </c>
      <c r="D6" s="147" t="s">
        <v>170</v>
      </c>
      <c r="E6" s="136">
        <v>1982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42">
        <v>2</v>
      </c>
      <c r="B7" s="311"/>
      <c r="C7" s="332"/>
      <c r="D7" s="147" t="s">
        <v>171</v>
      </c>
      <c r="E7" s="136">
        <v>1982</v>
      </c>
      <c r="F7" s="162"/>
      <c r="G7" s="162"/>
      <c r="H7" s="329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329">
        <v>1</v>
      </c>
      <c r="X7" s="329">
        <v>1</v>
      </c>
      <c r="Y7" s="162"/>
      <c r="Z7" s="162"/>
      <c r="AA7" s="140"/>
    </row>
    <row r="8" spans="1:27" ht="15.75" x14ac:dyDescent="0.25">
      <c r="A8" s="142">
        <v>3</v>
      </c>
      <c r="B8" s="311"/>
      <c r="C8" s="332"/>
      <c r="D8" s="147" t="s">
        <v>172</v>
      </c>
      <c r="E8" s="136">
        <v>1982</v>
      </c>
      <c r="F8" s="162"/>
      <c r="G8" s="162"/>
      <c r="H8" s="330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330"/>
      <c r="X8" s="330"/>
      <c r="Y8" s="162"/>
      <c r="Z8" s="162"/>
      <c r="AA8" s="140"/>
    </row>
    <row r="9" spans="1:27" ht="15.75" x14ac:dyDescent="0.25">
      <c r="A9" s="142">
        <v>4</v>
      </c>
      <c r="B9" s="311"/>
      <c r="C9" s="332"/>
      <c r="D9" s="147" t="s">
        <v>173</v>
      </c>
      <c r="E9" s="136">
        <v>1982</v>
      </c>
      <c r="F9" s="162"/>
      <c r="G9" s="162"/>
      <c r="H9" s="329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329">
        <v>1</v>
      </c>
      <c r="X9" s="329">
        <v>1</v>
      </c>
      <c r="Y9" s="162"/>
      <c r="Z9" s="162"/>
      <c r="AA9" s="140"/>
    </row>
    <row r="10" spans="1:27" ht="15.75" x14ac:dyDescent="0.25">
      <c r="A10" s="142">
        <v>5</v>
      </c>
      <c r="B10" s="311"/>
      <c r="C10" s="332"/>
      <c r="D10" s="147" t="s">
        <v>174</v>
      </c>
      <c r="E10" s="136">
        <v>1982</v>
      </c>
      <c r="F10" s="162"/>
      <c r="G10" s="162"/>
      <c r="H10" s="330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330"/>
      <c r="X10" s="330"/>
      <c r="Y10" s="162"/>
      <c r="Z10" s="162"/>
      <c r="AA10" s="140"/>
    </row>
    <row r="11" spans="1:27" ht="15.75" x14ac:dyDescent="0.25">
      <c r="A11" s="142">
        <v>6</v>
      </c>
      <c r="B11" s="311"/>
      <c r="C11" s="332"/>
      <c r="D11" s="147" t="s">
        <v>175</v>
      </c>
      <c r="E11" s="136">
        <v>1982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0"/>
    </row>
    <row r="12" spans="1:27" ht="15.75" x14ac:dyDescent="0.25">
      <c r="A12" s="142">
        <v>7</v>
      </c>
      <c r="B12" s="311"/>
      <c r="C12" s="332"/>
      <c r="D12" s="147" t="s">
        <v>176</v>
      </c>
      <c r="E12" s="136">
        <v>1982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42">
        <v>8</v>
      </c>
      <c r="B13" s="311"/>
      <c r="C13" s="332"/>
      <c r="D13" s="147" t="s">
        <v>177</v>
      </c>
      <c r="E13" s="136">
        <v>1982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2">
        <v>9</v>
      </c>
      <c r="B14" s="311"/>
      <c r="C14" s="332"/>
      <c r="D14" s="148" t="s">
        <v>178</v>
      </c>
      <c r="E14" s="136">
        <v>1982</v>
      </c>
      <c r="F14" s="162"/>
      <c r="G14" s="162"/>
      <c r="H14" s="162">
        <v>1</v>
      </c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ht="15.75" x14ac:dyDescent="0.25">
      <c r="A15" s="142">
        <v>10</v>
      </c>
      <c r="B15" s="311"/>
      <c r="C15" s="332"/>
      <c r="D15" s="147" t="s">
        <v>179</v>
      </c>
      <c r="E15" s="136">
        <v>1982</v>
      </c>
      <c r="F15" s="162"/>
      <c r="G15" s="162"/>
      <c r="H15" s="162">
        <v>1</v>
      </c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2">
        <v>11</v>
      </c>
      <c r="B16" s="311"/>
      <c r="C16" s="332"/>
      <c r="D16" s="147" t="s">
        <v>180</v>
      </c>
      <c r="E16" s="136">
        <v>1982</v>
      </c>
      <c r="F16" s="162"/>
      <c r="G16" s="162"/>
      <c r="H16" s="329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329">
        <v>1</v>
      </c>
      <c r="U16" s="162"/>
      <c r="V16" s="162"/>
      <c r="W16" s="162"/>
      <c r="X16" s="329">
        <v>1</v>
      </c>
      <c r="Y16" s="162"/>
      <c r="Z16" s="162"/>
      <c r="AA16" s="140"/>
    </row>
    <row r="17" spans="1:27" ht="15.75" x14ac:dyDescent="0.25">
      <c r="A17" s="142">
        <v>12</v>
      </c>
      <c r="B17" s="311"/>
      <c r="C17" s="332"/>
      <c r="D17" s="147" t="s">
        <v>181</v>
      </c>
      <c r="E17" s="136">
        <v>1982</v>
      </c>
      <c r="F17" s="162"/>
      <c r="G17" s="162"/>
      <c r="H17" s="330"/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330"/>
      <c r="U17" s="162"/>
      <c r="V17" s="162"/>
      <c r="W17" s="162"/>
      <c r="X17" s="330"/>
      <c r="Y17" s="162"/>
      <c r="Z17" s="162"/>
      <c r="AA17" s="140"/>
    </row>
    <row r="18" spans="1:27" ht="15.75" x14ac:dyDescent="0.25">
      <c r="A18" s="142">
        <v>13</v>
      </c>
      <c r="B18" s="311"/>
      <c r="C18" s="332"/>
      <c r="D18" s="147" t="s">
        <v>182</v>
      </c>
      <c r="E18" s="136">
        <v>1982</v>
      </c>
      <c r="F18" s="162"/>
      <c r="G18" s="162"/>
      <c r="H18" s="329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329">
        <v>1</v>
      </c>
      <c r="X18" s="329">
        <v>1</v>
      </c>
      <c r="Y18" s="162"/>
      <c r="Z18" s="162"/>
      <c r="AA18" s="140"/>
    </row>
    <row r="19" spans="1:27" ht="15.75" x14ac:dyDescent="0.25">
      <c r="A19" s="142">
        <v>14</v>
      </c>
      <c r="B19" s="311"/>
      <c r="C19" s="332"/>
      <c r="D19" s="147" t="s">
        <v>183</v>
      </c>
      <c r="E19" s="136">
        <v>1982</v>
      </c>
      <c r="F19" s="162"/>
      <c r="G19" s="162"/>
      <c r="H19" s="330"/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330"/>
      <c r="X19" s="330"/>
      <c r="Y19" s="162"/>
      <c r="Z19" s="162"/>
      <c r="AA19" s="140"/>
    </row>
    <row r="20" spans="1:27" ht="15.75" x14ac:dyDescent="0.25">
      <c r="A20" s="142">
        <v>15</v>
      </c>
      <c r="B20" s="311"/>
      <c r="C20" s="332"/>
      <c r="D20" s="147" t="s">
        <v>184</v>
      </c>
      <c r="E20" s="136">
        <v>1982</v>
      </c>
      <c r="F20" s="162"/>
      <c r="G20" s="162"/>
      <c r="H20" s="303">
        <v>1</v>
      </c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303">
        <v>1</v>
      </c>
      <c r="Y20" s="162"/>
      <c r="Z20" s="162"/>
      <c r="AA20" s="140"/>
    </row>
    <row r="21" spans="1:27" ht="15.75" x14ac:dyDescent="0.25">
      <c r="A21" s="142">
        <v>16</v>
      </c>
      <c r="B21" s="311"/>
      <c r="C21" s="332"/>
      <c r="D21" s="147" t="s">
        <v>185</v>
      </c>
      <c r="E21" s="136">
        <v>1982</v>
      </c>
      <c r="F21" s="162"/>
      <c r="G21" s="162"/>
      <c r="H21" s="303">
        <v>1</v>
      </c>
      <c r="I21" s="162"/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303">
        <v>1</v>
      </c>
      <c r="Y21" s="162"/>
      <c r="Z21" s="162"/>
      <c r="AA21" s="140"/>
    </row>
    <row r="22" spans="1:27" ht="15.75" x14ac:dyDescent="0.25">
      <c r="A22" s="142">
        <v>17</v>
      </c>
      <c r="B22" s="311"/>
      <c r="C22" s="332"/>
      <c r="D22" s="147" t="s">
        <v>186</v>
      </c>
      <c r="E22" s="136">
        <v>1982</v>
      </c>
      <c r="F22" s="162"/>
      <c r="G22" s="162"/>
      <c r="H22" s="303">
        <v>1</v>
      </c>
      <c r="I22" s="162"/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303">
        <v>1</v>
      </c>
      <c r="Y22" s="162"/>
      <c r="Z22" s="162"/>
      <c r="AA22" s="140"/>
    </row>
    <row r="23" spans="1:27" ht="15.75" x14ac:dyDescent="0.25">
      <c r="A23" s="142">
        <v>18</v>
      </c>
      <c r="B23" s="312"/>
      <c r="C23" s="333"/>
      <c r="D23" s="147" t="s">
        <v>187</v>
      </c>
      <c r="E23" s="136">
        <v>1982</v>
      </c>
      <c r="F23" s="162"/>
      <c r="G23" s="162"/>
      <c r="H23" s="303">
        <v>1</v>
      </c>
      <c r="I23" s="162"/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>
        <v>1</v>
      </c>
      <c r="U23" s="162"/>
      <c r="V23" s="162"/>
      <c r="W23" s="162"/>
      <c r="X23" s="303">
        <v>1</v>
      </c>
      <c r="Y23" s="162"/>
      <c r="Z23" s="162"/>
      <c r="AA23" s="140"/>
    </row>
    <row r="24" spans="1:27" x14ac:dyDescent="0.25">
      <c r="D24" s="318" t="s">
        <v>89</v>
      </c>
      <c r="E24" s="319"/>
      <c r="F24" s="163">
        <f>SUM(F6:F23)</f>
        <v>0</v>
      </c>
      <c r="G24" s="163">
        <f t="shared" ref="G24:Z24" si="0">SUM(G6:G23)</f>
        <v>0</v>
      </c>
      <c r="H24" s="163">
        <f t="shared" si="0"/>
        <v>14</v>
      </c>
      <c r="I24" s="163">
        <f t="shared" si="0"/>
        <v>0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0</v>
      </c>
      <c r="N24" s="163">
        <f t="shared" si="0"/>
        <v>0</v>
      </c>
      <c r="O24" s="163">
        <f t="shared" si="0"/>
        <v>0</v>
      </c>
      <c r="P24" s="163">
        <f t="shared" si="0"/>
        <v>18</v>
      </c>
      <c r="Q24" s="163">
        <f t="shared" si="0"/>
        <v>0</v>
      </c>
      <c r="R24" s="163">
        <f t="shared" si="0"/>
        <v>0</v>
      </c>
      <c r="S24" s="163">
        <f t="shared" si="0"/>
        <v>0</v>
      </c>
      <c r="T24" s="163">
        <f t="shared" si="0"/>
        <v>5</v>
      </c>
      <c r="U24" s="163">
        <f t="shared" si="0"/>
        <v>0</v>
      </c>
      <c r="V24" s="163">
        <f t="shared" si="0"/>
        <v>0</v>
      </c>
      <c r="W24" s="163">
        <f t="shared" si="0"/>
        <v>9</v>
      </c>
      <c r="X24" s="163">
        <f t="shared" si="0"/>
        <v>13</v>
      </c>
      <c r="Y24" s="163">
        <f t="shared" si="0"/>
        <v>1</v>
      </c>
      <c r="Z24" s="163">
        <f t="shared" si="0"/>
        <v>0</v>
      </c>
    </row>
  </sheetData>
  <mergeCells count="25">
    <mergeCell ref="W7:W8"/>
    <mergeCell ref="AA4:AA5"/>
    <mergeCell ref="K4:S4"/>
    <mergeCell ref="E4:E5"/>
    <mergeCell ref="A4:A5"/>
    <mergeCell ref="B4:B5"/>
    <mergeCell ref="C4:C5"/>
    <mergeCell ref="D4:D5"/>
    <mergeCell ref="F4:J4"/>
    <mergeCell ref="X9:X10"/>
    <mergeCell ref="D24:E24"/>
    <mergeCell ref="B6:B23"/>
    <mergeCell ref="C6:C23"/>
    <mergeCell ref="T4:W4"/>
    <mergeCell ref="X4:Z4"/>
    <mergeCell ref="H7:H8"/>
    <mergeCell ref="H9:H10"/>
    <mergeCell ref="H16:H17"/>
    <mergeCell ref="H18:H19"/>
    <mergeCell ref="X18:X19"/>
    <mergeCell ref="X16:X17"/>
    <mergeCell ref="T16:T17"/>
    <mergeCell ref="W18:W19"/>
    <mergeCell ref="X7:X8"/>
    <mergeCell ref="W9:W10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9"/>
  <sheetViews>
    <sheetView workbookViewId="0">
      <selection activeCell="D13" sqref="D13"/>
    </sheetView>
  </sheetViews>
  <sheetFormatPr defaultRowHeight="15" x14ac:dyDescent="0.25"/>
  <cols>
    <col min="1" max="1" width="11.28515625" customWidth="1"/>
  </cols>
  <sheetData>
    <row r="2" spans="1:27" x14ac:dyDescent="0.25">
      <c r="A2" s="112" t="s">
        <v>343</v>
      </c>
      <c r="B2" s="112" t="s">
        <v>576</v>
      </c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28.5" customHeight="1" x14ac:dyDescent="0.25">
      <c r="A6" s="146">
        <v>1</v>
      </c>
      <c r="B6" s="306" t="s">
        <v>137</v>
      </c>
      <c r="C6" s="305" t="s">
        <v>512</v>
      </c>
      <c r="D6" s="149" t="s">
        <v>188</v>
      </c>
      <c r="E6" s="135">
        <v>1931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24" customHeight="1" x14ac:dyDescent="0.25">
      <c r="A7" s="117">
        <v>2</v>
      </c>
      <c r="B7" s="306"/>
      <c r="C7" s="313"/>
      <c r="D7" s="149" t="s">
        <v>189</v>
      </c>
      <c r="E7" s="135">
        <v>1931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33.75" customHeight="1" x14ac:dyDescent="0.25">
      <c r="A8" s="146">
        <v>3</v>
      </c>
      <c r="B8" s="306"/>
      <c r="C8" s="314"/>
      <c r="D8" s="149">
        <v>720</v>
      </c>
      <c r="E8" s="135">
        <v>1931</v>
      </c>
      <c r="F8" s="162">
        <v>1</v>
      </c>
      <c r="G8" s="162"/>
      <c r="H8" s="162"/>
      <c r="I8" s="162"/>
      <c r="J8" s="162"/>
      <c r="K8" s="162"/>
      <c r="L8" s="162"/>
      <c r="M8" s="162">
        <v>1</v>
      </c>
      <c r="N8" s="162"/>
      <c r="O8" s="162"/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x14ac:dyDescent="0.25">
      <c r="D9" s="318" t="s">
        <v>89</v>
      </c>
      <c r="E9" s="319"/>
      <c r="F9" s="163">
        <f t="shared" ref="F9:Z9" si="0">SUM(F6:F8)</f>
        <v>1</v>
      </c>
      <c r="G9" s="163">
        <f t="shared" si="0"/>
        <v>2</v>
      </c>
      <c r="H9" s="163">
        <f t="shared" si="0"/>
        <v>0</v>
      </c>
      <c r="I9" s="163">
        <f t="shared" si="0"/>
        <v>0</v>
      </c>
      <c r="J9" s="163">
        <f t="shared" si="0"/>
        <v>0</v>
      </c>
      <c r="K9" s="163">
        <f t="shared" si="0"/>
        <v>0</v>
      </c>
      <c r="L9" s="163">
        <f t="shared" si="0"/>
        <v>0</v>
      </c>
      <c r="M9" s="163">
        <f t="shared" si="0"/>
        <v>1</v>
      </c>
      <c r="N9" s="163">
        <f t="shared" si="0"/>
        <v>0</v>
      </c>
      <c r="O9" s="163">
        <f t="shared" si="0"/>
        <v>0</v>
      </c>
      <c r="P9" s="163">
        <f t="shared" si="0"/>
        <v>2</v>
      </c>
      <c r="Q9" s="163">
        <f t="shared" si="0"/>
        <v>0</v>
      </c>
      <c r="R9" s="163">
        <f t="shared" si="0"/>
        <v>0</v>
      </c>
      <c r="S9" s="163">
        <f t="shared" si="0"/>
        <v>0</v>
      </c>
      <c r="T9" s="163">
        <f t="shared" si="0"/>
        <v>3</v>
      </c>
      <c r="U9" s="163">
        <f t="shared" si="0"/>
        <v>0</v>
      </c>
      <c r="V9" s="163">
        <f t="shared" si="0"/>
        <v>0</v>
      </c>
      <c r="W9" s="163">
        <f t="shared" si="0"/>
        <v>0</v>
      </c>
      <c r="X9" s="163">
        <f t="shared" si="0"/>
        <v>3</v>
      </c>
      <c r="Y9" s="163">
        <f t="shared" si="0"/>
        <v>0</v>
      </c>
      <c r="Z9" s="163">
        <f t="shared" si="0"/>
        <v>0</v>
      </c>
    </row>
  </sheetData>
  <mergeCells count="13">
    <mergeCell ref="A4:A5"/>
    <mergeCell ref="B4:B5"/>
    <mergeCell ref="C4:C5"/>
    <mergeCell ref="D4:D5"/>
    <mergeCell ref="F4:J4"/>
    <mergeCell ref="D9:E9"/>
    <mergeCell ref="T4:W4"/>
    <mergeCell ref="X4:Z4"/>
    <mergeCell ref="AA4:AA5"/>
    <mergeCell ref="B6:B8"/>
    <mergeCell ref="C6:C8"/>
    <mergeCell ref="K4:S4"/>
    <mergeCell ref="E4:E5"/>
  </mergeCells>
  <pageMargins left="0.7" right="0.7" top="0.75" bottom="0.75" header="0.3" footer="0.3"/>
  <pageSetup paperSize="9" scale="5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2:AA16"/>
  <sheetViews>
    <sheetView workbookViewId="0">
      <selection activeCell="A2" sqref="A2"/>
    </sheetView>
  </sheetViews>
  <sheetFormatPr defaultRowHeight="15" x14ac:dyDescent="0.25"/>
  <sheetData>
    <row r="2" spans="1:27" x14ac:dyDescent="0.25">
      <c r="A2" s="112" t="s">
        <v>344</v>
      </c>
      <c r="B2" s="112" t="s">
        <v>522</v>
      </c>
      <c r="C2" s="112"/>
    </row>
    <row r="4" spans="1:27" x14ac:dyDescent="0.25">
      <c r="A4" s="305" t="s">
        <v>91</v>
      </c>
      <c r="B4" s="304" t="s">
        <v>54</v>
      </c>
      <c r="C4" s="305" t="s">
        <v>90</v>
      </c>
      <c r="D4" s="304" t="s">
        <v>125</v>
      </c>
      <c r="E4" s="305" t="s">
        <v>374</v>
      </c>
      <c r="F4" s="306" t="s">
        <v>87</v>
      </c>
      <c r="G4" s="306"/>
      <c r="H4" s="306"/>
      <c r="I4" s="306"/>
      <c r="J4" s="306"/>
      <c r="K4" s="320" t="s">
        <v>13</v>
      </c>
      <c r="L4" s="321"/>
      <c r="M4" s="321"/>
      <c r="N4" s="321"/>
      <c r="O4" s="321"/>
      <c r="P4" s="321"/>
      <c r="Q4" s="321"/>
      <c r="R4" s="321"/>
      <c r="S4" s="321"/>
      <c r="T4" s="306" t="s">
        <v>86</v>
      </c>
      <c r="U4" s="306"/>
      <c r="V4" s="306"/>
      <c r="W4" s="306"/>
      <c r="X4" s="304" t="s">
        <v>85</v>
      </c>
      <c r="Y4" s="304"/>
      <c r="Z4" s="304"/>
      <c r="AA4" s="306" t="s">
        <v>6</v>
      </c>
    </row>
    <row r="5" spans="1:27" ht="30" x14ac:dyDescent="0.25">
      <c r="A5" s="314"/>
      <c r="B5" s="304"/>
      <c r="C5" s="314"/>
      <c r="D5" s="304"/>
      <c r="E5" s="314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06"/>
    </row>
    <row r="6" spans="1:27" ht="15.75" x14ac:dyDescent="0.25">
      <c r="A6" s="146">
        <v>1</v>
      </c>
      <c r="B6" s="306" t="s">
        <v>137</v>
      </c>
      <c r="C6" s="334" t="s">
        <v>129</v>
      </c>
      <c r="D6" s="136">
        <v>4531</v>
      </c>
      <c r="E6" s="136">
        <v>1976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ht="15.75" x14ac:dyDescent="0.25">
      <c r="A7" s="195"/>
      <c r="B7" s="306"/>
      <c r="C7" s="334"/>
      <c r="D7" s="136" t="s">
        <v>475</v>
      </c>
      <c r="E7" s="136">
        <v>1976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88"/>
      <c r="U7" s="188"/>
      <c r="V7" s="188"/>
      <c r="W7" s="188">
        <v>1</v>
      </c>
      <c r="X7" s="188">
        <v>1</v>
      </c>
      <c r="Y7" s="188"/>
      <c r="Z7" s="188"/>
      <c r="AA7" s="194"/>
    </row>
    <row r="8" spans="1:27" ht="15.75" x14ac:dyDescent="0.25">
      <c r="A8" s="117">
        <v>2</v>
      </c>
      <c r="B8" s="306"/>
      <c r="C8" s="334"/>
      <c r="D8" s="136" t="s">
        <v>476</v>
      </c>
      <c r="E8" s="136">
        <v>1976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88">
        <v>1</v>
      </c>
      <c r="U8" s="188"/>
      <c r="V8" s="188"/>
      <c r="W8" s="188"/>
      <c r="X8" s="188">
        <v>1</v>
      </c>
      <c r="Y8" s="188"/>
      <c r="Z8" s="188"/>
      <c r="AA8" s="140"/>
    </row>
    <row r="9" spans="1:27" ht="15.75" x14ac:dyDescent="0.25">
      <c r="A9" s="146">
        <v>3</v>
      </c>
      <c r="B9" s="306"/>
      <c r="C9" s="334"/>
      <c r="D9" s="136">
        <v>4533</v>
      </c>
      <c r="E9" s="136">
        <v>1976</v>
      </c>
      <c r="F9" s="162">
        <v>1</v>
      </c>
      <c r="G9" s="162"/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88">
        <v>1</v>
      </c>
      <c r="U9" s="188"/>
      <c r="V9" s="188"/>
      <c r="W9" s="188"/>
      <c r="X9" s="188">
        <v>1</v>
      </c>
      <c r="Y9" s="188"/>
      <c r="Z9" s="188"/>
      <c r="AA9" s="140"/>
    </row>
    <row r="10" spans="1:27" ht="15.75" x14ac:dyDescent="0.25">
      <c r="A10" s="146">
        <v>5</v>
      </c>
      <c r="B10" s="306"/>
      <c r="C10" s="334"/>
      <c r="D10" s="136" t="s">
        <v>190</v>
      </c>
      <c r="E10" s="136">
        <v>1976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88"/>
      <c r="U10" s="188"/>
      <c r="V10" s="188"/>
      <c r="W10" s="188">
        <v>1</v>
      </c>
      <c r="X10" s="188">
        <v>1</v>
      </c>
      <c r="Y10" s="188"/>
      <c r="Z10" s="188"/>
      <c r="AA10" s="140"/>
    </row>
    <row r="11" spans="1:27" ht="15.75" x14ac:dyDescent="0.25">
      <c r="A11" s="117">
        <v>6</v>
      </c>
      <c r="B11" s="306"/>
      <c r="C11" s="334"/>
      <c r="D11" s="136" t="s">
        <v>191</v>
      </c>
      <c r="E11" s="136">
        <v>1976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88">
        <v>1</v>
      </c>
      <c r="U11" s="188"/>
      <c r="V11" s="188"/>
      <c r="W11" s="188"/>
      <c r="X11" s="188">
        <v>1</v>
      </c>
      <c r="Y11" s="188"/>
      <c r="Z11" s="188"/>
      <c r="AA11" s="140"/>
    </row>
    <row r="12" spans="1:27" ht="15.75" x14ac:dyDescent="0.25">
      <c r="A12" s="146">
        <v>7</v>
      </c>
      <c r="B12" s="306"/>
      <c r="C12" s="334"/>
      <c r="D12" s="136" t="s">
        <v>192</v>
      </c>
      <c r="E12" s="136">
        <v>1976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88"/>
      <c r="U12" s="188"/>
      <c r="V12" s="188"/>
      <c r="W12" s="188">
        <v>1</v>
      </c>
      <c r="X12" s="188">
        <v>1</v>
      </c>
      <c r="Y12" s="188"/>
      <c r="Z12" s="188"/>
      <c r="AA12" s="140"/>
    </row>
    <row r="13" spans="1:27" ht="15.75" x14ac:dyDescent="0.25">
      <c r="A13" s="117">
        <v>8</v>
      </c>
      <c r="B13" s="306"/>
      <c r="C13" s="334"/>
      <c r="D13" s="137" t="s">
        <v>193</v>
      </c>
      <c r="E13" s="136">
        <v>1976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88">
        <v>1</v>
      </c>
      <c r="U13" s="188"/>
      <c r="V13" s="188"/>
      <c r="W13" s="188"/>
      <c r="X13" s="188">
        <v>1</v>
      </c>
      <c r="Y13" s="188"/>
      <c r="Z13" s="188"/>
      <c r="AA13" s="140"/>
    </row>
    <row r="14" spans="1:27" ht="15.75" x14ac:dyDescent="0.25">
      <c r="A14" s="117">
        <v>9</v>
      </c>
      <c r="B14" s="306"/>
      <c r="C14" s="334"/>
      <c r="D14" s="136" t="s">
        <v>524</v>
      </c>
      <c r="E14" s="136">
        <v>1976</v>
      </c>
      <c r="F14" s="162"/>
      <c r="G14" s="162"/>
      <c r="H14" s="329">
        <v>1</v>
      </c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335">
        <v>1</v>
      </c>
      <c r="U14" s="188"/>
      <c r="V14" s="188"/>
      <c r="W14" s="188"/>
      <c r="X14" s="335">
        <v>1</v>
      </c>
      <c r="Y14" s="188"/>
      <c r="Z14" s="188"/>
      <c r="AA14" s="307"/>
    </row>
    <row r="15" spans="1:27" ht="15.75" x14ac:dyDescent="0.25">
      <c r="A15" s="146">
        <v>10</v>
      </c>
      <c r="B15" s="306"/>
      <c r="C15" s="334"/>
      <c r="D15" s="136" t="s">
        <v>523</v>
      </c>
      <c r="E15" s="136">
        <v>1976</v>
      </c>
      <c r="F15" s="162"/>
      <c r="G15" s="162"/>
      <c r="H15" s="330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336"/>
      <c r="U15" s="188"/>
      <c r="V15" s="188"/>
      <c r="W15" s="188"/>
      <c r="X15" s="336"/>
      <c r="Y15" s="188"/>
      <c r="Z15" s="188"/>
      <c r="AA15" s="317"/>
    </row>
    <row r="16" spans="1:27" x14ac:dyDescent="0.25">
      <c r="D16" s="318" t="s">
        <v>89</v>
      </c>
      <c r="E16" s="319"/>
      <c r="F16" s="163">
        <f t="shared" ref="F16:Z16" si="0">SUM(F6:F15)</f>
        <v>2</v>
      </c>
      <c r="G16" s="163">
        <f t="shared" si="0"/>
        <v>2</v>
      </c>
      <c r="H16" s="163">
        <f t="shared" si="0"/>
        <v>5</v>
      </c>
      <c r="I16" s="163">
        <f t="shared" si="0"/>
        <v>0</v>
      </c>
      <c r="J16" s="163">
        <f t="shared" si="0"/>
        <v>0</v>
      </c>
      <c r="K16" s="163">
        <f t="shared" si="0"/>
        <v>0</v>
      </c>
      <c r="L16" s="163">
        <f t="shared" si="0"/>
        <v>0</v>
      </c>
      <c r="M16" s="163">
        <f t="shared" si="0"/>
        <v>0</v>
      </c>
      <c r="N16" s="163">
        <f t="shared" si="0"/>
        <v>0</v>
      </c>
      <c r="O16" s="163">
        <f t="shared" si="0"/>
        <v>0</v>
      </c>
      <c r="P16" s="163">
        <f t="shared" si="0"/>
        <v>10</v>
      </c>
      <c r="Q16" s="163">
        <f t="shared" si="0"/>
        <v>0</v>
      </c>
      <c r="R16" s="163">
        <f t="shared" si="0"/>
        <v>0</v>
      </c>
      <c r="S16" s="163">
        <f t="shared" si="0"/>
        <v>0</v>
      </c>
      <c r="T16" s="163">
        <f t="shared" si="0"/>
        <v>6</v>
      </c>
      <c r="U16" s="163">
        <f t="shared" si="0"/>
        <v>0</v>
      </c>
      <c r="V16" s="163">
        <f t="shared" si="0"/>
        <v>0</v>
      </c>
      <c r="W16" s="163">
        <f t="shared" si="0"/>
        <v>3</v>
      </c>
      <c r="X16" s="163">
        <f t="shared" si="0"/>
        <v>9</v>
      </c>
      <c r="Y16" s="163">
        <f t="shared" si="0"/>
        <v>0</v>
      </c>
      <c r="Z16" s="163">
        <f t="shared" si="0"/>
        <v>0</v>
      </c>
    </row>
  </sheetData>
  <mergeCells count="17">
    <mergeCell ref="A4:A5"/>
    <mergeCell ref="B4:B5"/>
    <mergeCell ref="C4:C5"/>
    <mergeCell ref="D4:D5"/>
    <mergeCell ref="F4:J4"/>
    <mergeCell ref="D16:E16"/>
    <mergeCell ref="T4:W4"/>
    <mergeCell ref="X4:Z4"/>
    <mergeCell ref="AA4:AA5"/>
    <mergeCell ref="B6:B15"/>
    <mergeCell ref="C6:C15"/>
    <mergeCell ref="K4:S4"/>
    <mergeCell ref="E4:E5"/>
    <mergeCell ref="H14:H15"/>
    <mergeCell ref="T14:T15"/>
    <mergeCell ref="X14:X15"/>
    <mergeCell ref="AA14:AA15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3</vt:i4>
      </vt:variant>
    </vt:vector>
  </HeadingPairs>
  <TitlesOfParts>
    <vt:vector size="51" baseType="lpstr">
      <vt:lpstr>Main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tebrau</vt:lpstr>
      <vt:lpstr>larkin</vt:lpstr>
      <vt:lpstr>pejabat</vt:lpstr>
      <vt:lpstr>Nenas</vt:lpstr>
      <vt:lpstr>Contoh Pengisian</vt:lpstr>
      <vt:lpstr>Contoh Pengisian 2</vt:lpstr>
      <vt:lpstr>Data Lama</vt:lpstr>
      <vt:lpstr>'Data Lama'!Print_Area</vt:lpstr>
      <vt:lpstr>'Data Lama'!Print_Titles</vt:lpstr>
      <vt:lpstr>'Main '!Print_Titles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ZAFFERI</cp:lastModifiedBy>
  <cp:lastPrinted>2018-01-15T06:44:13Z</cp:lastPrinted>
  <dcterms:created xsi:type="dcterms:W3CDTF">2017-05-24T01:47:47Z</dcterms:created>
  <dcterms:modified xsi:type="dcterms:W3CDTF">2019-02-26T00:54:42Z</dcterms:modified>
</cp:coreProperties>
</file>