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activeTab="3"/>
  </bookViews>
  <sheets>
    <sheet name="PATA" sheetId="6" r:id="rId1"/>
    <sheet name="PATA 3A" sheetId="1" r:id="rId2"/>
    <sheet name="PATA 3B" sheetId="3" r:id="rId3"/>
    <sheet name="PATA 3C" sheetId="10" r:id="rId4"/>
  </sheets>
  <externalReferences>
    <externalReference r:id="rId5"/>
  </externalReferences>
  <definedNames>
    <definedName name="_xlnm.Print_Area" localSheetId="1">'PATA 3A'!$A$1:$Y$406</definedName>
    <definedName name="_xlnm.Print_Area" localSheetId="2">'PATA 3B'!$A$1:$AP$301</definedName>
    <definedName name="_xlnm.Print_Area" localSheetId="3">'PATA 3C'!$A$1:$AR$351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38" i="10"/>
  <c r="AF338"/>
  <c r="AG302"/>
  <c r="AF302"/>
  <c r="U242"/>
  <c r="X204" i="3" s="1"/>
  <c r="V209" i="10"/>
  <c r="R116"/>
  <c r="S116"/>
  <c r="T116"/>
  <c r="V52"/>
  <c r="Y259" i="3" l="1"/>
  <c r="Y70"/>
  <c r="U330" i="10" l="1"/>
  <c r="U301"/>
  <c r="W285" i="3"/>
  <c r="Y232"/>
  <c r="Y205"/>
  <c r="W204"/>
  <c r="W123"/>
  <c r="W124" s="1"/>
  <c r="L383" i="1" l="1"/>
  <c r="L347"/>
  <c r="L278"/>
  <c r="L242"/>
  <c r="L206"/>
  <c r="L169"/>
  <c r="L179" s="1"/>
  <c r="L133"/>
  <c r="L143" s="1"/>
  <c r="I24" l="1"/>
  <c r="L14"/>
  <c r="O179" i="10" l="1"/>
  <c r="E242" l="1"/>
  <c r="F242"/>
  <c r="G242"/>
  <c r="I242"/>
  <c r="J242"/>
  <c r="K242"/>
  <c r="D242"/>
  <c r="Y13" i="3"/>
  <c r="X97"/>
  <c r="V24" i="1" l="1"/>
  <c r="U24"/>
  <c r="T24"/>
  <c r="P24"/>
  <c r="Q24"/>
  <c r="R24"/>
  <c r="O24"/>
  <c r="AH241" i="10" l="1"/>
  <c r="AH337"/>
  <c r="AH336"/>
  <c r="AH335"/>
  <c r="AH334"/>
  <c r="AH333"/>
  <c r="AH332"/>
  <c r="AH331"/>
  <c r="AH330"/>
  <c r="AH301"/>
  <c r="AH302" s="1"/>
  <c r="AH270"/>
  <c r="AH272"/>
  <c r="AH240"/>
  <c r="AH207"/>
  <c r="AH208"/>
  <c r="AH178"/>
  <c r="AG52"/>
  <c r="AF52"/>
  <c r="AG86"/>
  <c r="AF86"/>
  <c r="AG116"/>
  <c r="AF116"/>
  <c r="AH148"/>
  <c r="AH147"/>
  <c r="AH146"/>
  <c r="AH145"/>
  <c r="AH144"/>
  <c r="AH149"/>
  <c r="AH114"/>
  <c r="AH115"/>
  <c r="AH81"/>
  <c r="AH82"/>
  <c r="AH83"/>
  <c r="AH84"/>
  <c r="AH85"/>
  <c r="AH80"/>
  <c r="AH46"/>
  <c r="AH48"/>
  <c r="AH49"/>
  <c r="AH50"/>
  <c r="AH51"/>
  <c r="AH47"/>
  <c r="AB338"/>
  <c r="AA338"/>
  <c r="Z338"/>
  <c r="AE338"/>
  <c r="AD338"/>
  <c r="AC338"/>
  <c r="Y338"/>
  <c r="X338"/>
  <c r="W338"/>
  <c r="T338"/>
  <c r="S338"/>
  <c r="R338"/>
  <c r="Q338"/>
  <c r="AA302"/>
  <c r="AE302"/>
  <c r="AD302"/>
  <c r="AC302"/>
  <c r="AB302"/>
  <c r="Z302"/>
  <c r="Y302"/>
  <c r="X302"/>
  <c r="W302"/>
  <c r="V302"/>
  <c r="T302"/>
  <c r="S302"/>
  <c r="R302"/>
  <c r="Q302"/>
  <c r="AE273"/>
  <c r="AC273"/>
  <c r="AB273"/>
  <c r="AA273"/>
  <c r="Z273"/>
  <c r="Y273"/>
  <c r="X273"/>
  <c r="W273"/>
  <c r="V273"/>
  <c r="T273"/>
  <c r="S273"/>
  <c r="R273"/>
  <c r="Q273"/>
  <c r="AA242"/>
  <c r="AB242"/>
  <c r="Z242"/>
  <c r="S242"/>
  <c r="R242"/>
  <c r="Q242"/>
  <c r="AA209"/>
  <c r="AB209"/>
  <c r="Z209"/>
  <c r="S209"/>
  <c r="R209"/>
  <c r="Q209"/>
  <c r="AB179"/>
  <c r="Z179"/>
  <c r="AA179"/>
  <c r="S179"/>
  <c r="R179"/>
  <c r="Q179"/>
  <c r="AB150"/>
  <c r="AA150"/>
  <c r="Z150"/>
  <c r="S150"/>
  <c r="R150"/>
  <c r="Q150"/>
  <c r="AB116"/>
  <c r="AA116"/>
  <c r="Z116"/>
  <c r="Q116"/>
  <c r="AB86"/>
  <c r="AA86"/>
  <c r="Z86"/>
  <c r="S86"/>
  <c r="Q86"/>
  <c r="R86"/>
  <c r="AB52"/>
  <c r="AA52"/>
  <c r="Z52"/>
  <c r="AH338" l="1"/>
  <c r="AH116"/>
  <c r="AH86"/>
  <c r="AH52"/>
  <c r="C319"/>
  <c r="C290"/>
  <c r="C258"/>
  <c r="C226"/>
  <c r="C196"/>
  <c r="C167"/>
  <c r="C133"/>
  <c r="C103"/>
  <c r="C69"/>
  <c r="C35"/>
  <c r="N285" i="3"/>
  <c r="M285"/>
  <c r="N177"/>
  <c r="M177"/>
  <c r="C276"/>
  <c r="C249"/>
  <c r="C222"/>
  <c r="C195"/>
  <c r="C168"/>
  <c r="C141"/>
  <c r="C114"/>
  <c r="C87"/>
  <c r="C60"/>
  <c r="C33"/>
  <c r="C373" i="1" l="1"/>
  <c r="C337"/>
  <c r="C304"/>
  <c r="C268"/>
  <c r="C232"/>
  <c r="C196"/>
  <c r="C159"/>
  <c r="C123"/>
  <c r="C87"/>
  <c r="C51"/>
  <c r="W393" l="1"/>
  <c r="V393"/>
  <c r="U393"/>
  <c r="T393"/>
  <c r="S393"/>
  <c r="N393"/>
  <c r="H393"/>
  <c r="W357"/>
  <c r="V357"/>
  <c r="U357"/>
  <c r="T357"/>
  <c r="W288"/>
  <c r="V288"/>
  <c r="U288"/>
  <c r="T288"/>
  <c r="T252"/>
  <c r="U252"/>
  <c r="V252"/>
  <c r="W252"/>
  <c r="S252"/>
  <c r="N252"/>
  <c r="H252"/>
  <c r="W216"/>
  <c r="V216"/>
  <c r="U216"/>
  <c r="T216"/>
  <c r="U179"/>
  <c r="V179"/>
  <c r="W179"/>
  <c r="T179"/>
  <c r="U143"/>
  <c r="V143"/>
  <c r="W143"/>
  <c r="T143"/>
  <c r="U107"/>
  <c r="V107"/>
  <c r="W107"/>
  <c r="T107"/>
  <c r="U71"/>
  <c r="V71"/>
  <c r="W71"/>
  <c r="T71"/>
  <c r="W24"/>
  <c r="U207" i="10" l="1"/>
  <c r="U178"/>
  <c r="U114"/>
  <c r="O285" i="3"/>
  <c r="O177"/>
  <c r="L13" l="1"/>
  <c r="H14" i="1"/>
  <c r="U302" i="10" l="1"/>
  <c r="U273"/>
  <c r="AD273" l="1"/>
  <c r="U338"/>
  <c r="M383" i="1" l="1"/>
  <c r="T242" i="10" l="1"/>
  <c r="V242"/>
  <c r="W242"/>
  <c r="X242"/>
  <c r="Y242"/>
  <c r="AC242"/>
  <c r="AD242"/>
  <c r="AE242"/>
  <c r="T209"/>
  <c r="U209"/>
  <c r="Y177" i="3" s="1"/>
  <c r="Y178" s="1"/>
  <c r="W209" i="10"/>
  <c r="X209"/>
  <c r="Y209"/>
  <c r="AC209"/>
  <c r="AD209"/>
  <c r="AE209"/>
  <c r="T179"/>
  <c r="U179"/>
  <c r="V179"/>
  <c r="W179"/>
  <c r="X179"/>
  <c r="Y179"/>
  <c r="AC179"/>
  <c r="AD179"/>
  <c r="AE179"/>
  <c r="T150"/>
  <c r="U150"/>
  <c r="V150"/>
  <c r="W150"/>
  <c r="X150"/>
  <c r="Y150"/>
  <c r="AC150"/>
  <c r="AD150"/>
  <c r="AE150"/>
  <c r="AC116"/>
  <c r="AD116"/>
  <c r="AE116"/>
  <c r="U116"/>
  <c r="AC86"/>
  <c r="T86"/>
  <c r="U86"/>
  <c r="V86"/>
  <c r="U52" l="1"/>
  <c r="Y42" i="3" s="1"/>
  <c r="Y43" s="1"/>
  <c r="X52" i="10"/>
  <c r="Y52"/>
  <c r="AC52"/>
  <c r="AD52"/>
  <c r="AE52"/>
  <c r="T52"/>
  <c r="K178" i="3"/>
  <c r="J178"/>
  <c r="K43"/>
  <c r="J43"/>
  <c r="L177"/>
  <c r="L178" s="1"/>
  <c r="O338" i="10" l="1"/>
  <c r="P338"/>
  <c r="O302"/>
  <c r="P302"/>
  <c r="O273"/>
  <c r="P273"/>
  <c r="N338"/>
  <c r="L338"/>
  <c r="H338"/>
  <c r="G338"/>
  <c r="F338"/>
  <c r="E338"/>
  <c r="D338"/>
  <c r="N302"/>
  <c r="L302"/>
  <c r="H302"/>
  <c r="G302"/>
  <c r="F302"/>
  <c r="E302"/>
  <c r="D302"/>
  <c r="N273"/>
  <c r="L273"/>
  <c r="G273"/>
  <c r="F273"/>
  <c r="E273"/>
  <c r="D273"/>
  <c r="H273"/>
  <c r="P242"/>
  <c r="O242"/>
  <c r="N242"/>
  <c r="M242"/>
  <c r="L242"/>
  <c r="P209"/>
  <c r="O209"/>
  <c r="N209"/>
  <c r="L209"/>
  <c r="G209"/>
  <c r="F209"/>
  <c r="E209"/>
  <c r="D209"/>
  <c r="P179"/>
  <c r="N179"/>
  <c r="L179"/>
  <c r="G179"/>
  <c r="F179"/>
  <c r="E179"/>
  <c r="D179"/>
  <c r="AP150"/>
  <c r="AO150"/>
  <c r="AN150"/>
  <c r="AM150"/>
  <c r="AL150"/>
  <c r="AK150"/>
  <c r="AJ150"/>
  <c r="AI150"/>
  <c r="AH150"/>
  <c r="AG150"/>
  <c r="AF150"/>
  <c r="P150"/>
  <c r="O150"/>
  <c r="N150"/>
  <c r="L150"/>
  <c r="G150"/>
  <c r="F150"/>
  <c r="E150"/>
  <c r="D150"/>
  <c r="Y116"/>
  <c r="X116"/>
  <c r="W116"/>
  <c r="P116"/>
  <c r="O116"/>
  <c r="L116"/>
  <c r="G116"/>
  <c r="F116"/>
  <c r="E116"/>
  <c r="D116"/>
  <c r="V116"/>
  <c r="N116"/>
  <c r="Y86"/>
  <c r="X86"/>
  <c r="W86"/>
  <c r="P86"/>
  <c r="O86"/>
  <c r="N86"/>
  <c r="L86"/>
  <c r="G86"/>
  <c r="F86"/>
  <c r="E86"/>
  <c r="D86"/>
  <c r="P52"/>
  <c r="O52"/>
  <c r="N52"/>
  <c r="L52"/>
  <c r="G52"/>
  <c r="F52"/>
  <c r="E52"/>
  <c r="D52"/>
  <c r="W52"/>
  <c r="M18"/>
  <c r="L18"/>
  <c r="K18"/>
  <c r="J18"/>
  <c r="I18"/>
  <c r="H18"/>
  <c r="G18"/>
  <c r="F18"/>
  <c r="E18"/>
  <c r="D15"/>
  <c r="D18" s="1"/>
  <c r="H242" l="1"/>
  <c r="H209"/>
  <c r="H150"/>
  <c r="H52"/>
  <c r="H116"/>
  <c r="H179"/>
  <c r="H86"/>
  <c r="U259" i="3" l="1"/>
  <c r="V259"/>
  <c r="L150"/>
  <c r="L151" s="1"/>
  <c r="W69"/>
  <c r="AU43" l="1"/>
  <c r="W42" l="1"/>
  <c r="M347" i="1" l="1"/>
  <c r="M278"/>
  <c r="M242"/>
  <c r="M14"/>
  <c r="O13" i="3" s="1"/>
  <c r="M107" i="1"/>
  <c r="M133"/>
  <c r="M169"/>
  <c r="M206"/>
  <c r="O150" i="3" s="1"/>
  <c r="O151" s="1"/>
  <c r="N150" l="1"/>
  <c r="N151" s="1"/>
  <c r="M150"/>
  <c r="M151" s="1"/>
  <c r="B8" i="6"/>
  <c r="M258" i="3" l="1"/>
  <c r="N258"/>
  <c r="N204"/>
  <c r="M204"/>
  <c r="N123"/>
  <c r="M123"/>
  <c r="M124" s="1"/>
  <c r="L123"/>
  <c r="L42"/>
  <c r="L43" s="1"/>
  <c r="O204" l="1"/>
  <c r="O205" s="1"/>
  <c r="N124"/>
  <c r="O123"/>
  <c r="O124" s="1"/>
  <c r="O258"/>
  <c r="R393" i="1" l="1"/>
  <c r="Q393"/>
  <c r="P393"/>
  <c r="O393"/>
  <c r="M393"/>
  <c r="L393"/>
  <c r="K393"/>
  <c r="J393"/>
  <c r="I393"/>
  <c r="G393"/>
  <c r="F393"/>
  <c r="E393"/>
  <c r="D393"/>
  <c r="R357"/>
  <c r="Q357"/>
  <c r="P357"/>
  <c r="O357"/>
  <c r="M357"/>
  <c r="L357"/>
  <c r="K357"/>
  <c r="J357"/>
  <c r="I357"/>
  <c r="G357"/>
  <c r="F357"/>
  <c r="E357"/>
  <c r="D357"/>
  <c r="W324"/>
  <c r="V324"/>
  <c r="U324"/>
  <c r="T324"/>
  <c r="R324"/>
  <c r="Q324"/>
  <c r="P324"/>
  <c r="O324"/>
  <c r="M324"/>
  <c r="L324"/>
  <c r="K324"/>
  <c r="J324"/>
  <c r="I324"/>
  <c r="G324"/>
  <c r="F324"/>
  <c r="E324"/>
  <c r="D324"/>
  <c r="R252"/>
  <c r="Q252"/>
  <c r="P252"/>
  <c r="O252"/>
  <c r="M252"/>
  <c r="L252"/>
  <c r="K252"/>
  <c r="J252"/>
  <c r="I252"/>
  <c r="G252"/>
  <c r="F252"/>
  <c r="E252"/>
  <c r="D252"/>
  <c r="R288"/>
  <c r="Q288"/>
  <c r="P288"/>
  <c r="O288"/>
  <c r="M288"/>
  <c r="L288"/>
  <c r="K288"/>
  <c r="J288"/>
  <c r="I288"/>
  <c r="G288"/>
  <c r="F288"/>
  <c r="E288"/>
  <c r="D288"/>
  <c r="R216"/>
  <c r="Q216"/>
  <c r="P216"/>
  <c r="O216"/>
  <c r="M216"/>
  <c r="L216"/>
  <c r="K216"/>
  <c r="J216"/>
  <c r="I216"/>
  <c r="G216"/>
  <c r="F216"/>
  <c r="E216"/>
  <c r="D216"/>
  <c r="R179"/>
  <c r="Q179"/>
  <c r="P179"/>
  <c r="O179"/>
  <c r="M179"/>
  <c r="K179"/>
  <c r="J179"/>
  <c r="I179"/>
  <c r="G179"/>
  <c r="F179"/>
  <c r="E179"/>
  <c r="D179"/>
  <c r="R143"/>
  <c r="Q143"/>
  <c r="P143"/>
  <c r="O143"/>
  <c r="M143"/>
  <c r="K143"/>
  <c r="J143"/>
  <c r="I143"/>
  <c r="G143"/>
  <c r="F143"/>
  <c r="E143"/>
  <c r="D143"/>
  <c r="R107"/>
  <c r="Q107"/>
  <c r="P107"/>
  <c r="O107"/>
  <c r="L107"/>
  <c r="K107"/>
  <c r="J107"/>
  <c r="I107"/>
  <c r="G107"/>
  <c r="F107"/>
  <c r="E107"/>
  <c r="D107"/>
  <c r="R71"/>
  <c r="Q71"/>
  <c r="P71"/>
  <c r="O71"/>
  <c r="M71"/>
  <c r="L71"/>
  <c r="K71"/>
  <c r="J71"/>
  <c r="I71"/>
  <c r="G71"/>
  <c r="F71"/>
  <c r="E71"/>
  <c r="D71"/>
  <c r="K24"/>
  <c r="K408" s="1"/>
  <c r="E24"/>
  <c r="D24"/>
  <c r="H179" l="1"/>
  <c r="H71"/>
  <c r="H107"/>
  <c r="H357"/>
  <c r="H143"/>
  <c r="H288"/>
  <c r="L24" l="1"/>
  <c r="M24" s="1"/>
  <c r="L408" l="1"/>
  <c r="W231" i="3"/>
  <c r="W232" s="1"/>
  <c r="M205"/>
  <c r="V286"/>
  <c r="U286"/>
  <c r="F286"/>
  <c r="E286"/>
  <c r="L259"/>
  <c r="K259"/>
  <c r="J259"/>
  <c r="F259"/>
  <c r="E259"/>
  <c r="V232"/>
  <c r="U232"/>
  <c r="F232"/>
  <c r="E232"/>
  <c r="V205"/>
  <c r="U205"/>
  <c r="N205"/>
  <c r="K205"/>
  <c r="J205"/>
  <c r="F205"/>
  <c r="E205"/>
  <c r="V178"/>
  <c r="U178"/>
  <c r="F178"/>
  <c r="E178"/>
  <c r="V97"/>
  <c r="U97"/>
  <c r="K97"/>
  <c r="J97"/>
  <c r="X70"/>
  <c r="L97" l="1"/>
  <c r="W97"/>
  <c r="X43" l="1"/>
  <c r="F14" l="1"/>
  <c r="E14"/>
  <c r="G14"/>
  <c r="J14"/>
  <c r="K14"/>
  <c r="G24" i="1"/>
  <c r="G407" s="1"/>
  <c r="F24"/>
  <c r="F407" s="1"/>
  <c r="X178" i="3"/>
  <c r="X205"/>
  <c r="X232"/>
  <c r="X259"/>
  <c r="H24" i="1" l="1"/>
  <c r="L14" i="3"/>
  <c r="N259"/>
  <c r="M259"/>
  <c r="W259"/>
  <c r="W205"/>
  <c r="W178"/>
  <c r="N96"/>
  <c r="N97" s="1"/>
  <c r="O96"/>
  <c r="O97" s="1"/>
  <c r="M96"/>
  <c r="M97" s="1"/>
  <c r="L96"/>
  <c r="L69"/>
  <c r="X286" l="1"/>
  <c r="N13"/>
  <c r="M13"/>
  <c r="M14" l="1"/>
  <c r="N14"/>
  <c r="X151"/>
  <c r="W151"/>
  <c r="V151"/>
  <c r="U151"/>
  <c r="T151"/>
  <c r="S151"/>
  <c r="R151"/>
  <c r="Q151"/>
  <c r="P151"/>
  <c r="F151"/>
  <c r="E151"/>
  <c r="V124"/>
  <c r="U124"/>
  <c r="L124"/>
  <c r="K124"/>
  <c r="J124"/>
  <c r="F124"/>
  <c r="E124"/>
  <c r="E97"/>
  <c r="V70"/>
  <c r="U70"/>
  <c r="K70"/>
  <c r="J70"/>
  <c r="E70"/>
  <c r="G43"/>
  <c r="H43"/>
  <c r="I43"/>
  <c r="U43"/>
  <c r="V43"/>
  <c r="E43"/>
  <c r="W70" l="1"/>
  <c r="L70"/>
  <c r="O14"/>
  <c r="W43"/>
  <c r="V338" i="10"/>
  <c r="Y285" i="3" s="1"/>
  <c r="Y286" s="1"/>
</calcChain>
</file>

<file path=xl/comments1.xml><?xml version="1.0" encoding="utf-8"?>
<comments xmlns="http://schemas.openxmlformats.org/spreadsheetml/2006/main">
  <authors>
    <author>User</author>
  </authors>
  <commentList>
    <comment ref="T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Komputer Blacky - BSPN Punya
Komputer lain - projek</t>
        </r>
      </text>
    </comment>
  </commentList>
</comments>
</file>

<file path=xl/comments2.xml><?xml version="1.0" encoding="utf-8"?>
<comments xmlns="http://schemas.openxmlformats.org/spreadsheetml/2006/main">
  <authors>
    <author>User</author>
    <author>zaiti</author>
    <author>fuad</author>
  </authors>
  <commentList>
    <comment ref="D9" authorId="0">
      <text>
        <r>
          <rPr>
            <b/>
            <sz val="9"/>
            <color indexed="81"/>
            <rFont val="Tahoma"/>
            <charset val="1"/>
          </rPr>
          <t>Zaiti:
Aset jalan &amp; bangunan</t>
        </r>
      </text>
    </comment>
    <comment ref="X10" authorId="0">
      <text>
        <r>
          <rPr>
            <b/>
            <sz val="9"/>
            <color indexed="81"/>
            <rFont val="Tahoma"/>
            <charset val="1"/>
          </rPr>
          <t>Zaiti:
Peruntukan yg diterima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9" authorId="1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DPA (MySPATA)</t>
        </r>
      </text>
    </comment>
    <comment ref="X39" authorId="0">
      <text>
        <r>
          <rPr>
            <b/>
            <sz val="9"/>
            <color indexed="81"/>
            <rFont val="Tahoma"/>
            <charset val="1"/>
          </rPr>
          <t>Zaiti:
Peruntukan yg diterima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9" authorId="1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perbelanjaan/ ABM</t>
        </r>
      </text>
    </comment>
    <comment ref="F42" authorId="1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 92 unit</t>
        </r>
      </text>
    </comment>
    <comment ref="G42" authorId="0">
      <text>
        <r>
          <rPr>
            <b/>
            <sz val="9"/>
            <color indexed="81"/>
            <rFont val="Tahoma"/>
            <charset val="1"/>
          </rPr>
          <t>Zaiti:
Average : 1 unit kuarters populasi dlm 5 org</t>
        </r>
        <r>
          <rPr>
            <sz val="9"/>
            <color indexed="81"/>
            <rFont val="Tahoma"/>
            <charset val="1"/>
          </rPr>
          <t xml:space="preserve">
61 unit x 5 - 305 org</t>
        </r>
      </text>
    </comment>
    <comment ref="X42" authorId="2">
      <text>
        <r>
          <rPr>
            <b/>
            <sz val="9"/>
            <color indexed="81"/>
            <rFont val="Tahoma"/>
            <family val="2"/>
          </rPr>
          <t>fuad:</t>
        </r>
        <r>
          <rPr>
            <sz val="9"/>
            <color indexed="81"/>
            <rFont val="Tahoma"/>
            <family val="2"/>
          </rPr>
          <t xml:space="preserve">
Kuarters Batu 10
Kuarters P Rinting
Kuarters Masai</t>
        </r>
      </text>
    </comment>
    <comment ref="F69" authorId="1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 41 unit</t>
        </r>
      </text>
    </comment>
    <comment ref="V69" authorId="2">
      <text>
        <r>
          <rPr>
            <b/>
            <sz val="9"/>
            <color indexed="81"/>
            <rFont val="Tahoma"/>
            <family val="2"/>
          </rPr>
          <t>fuad:</t>
        </r>
        <r>
          <rPr>
            <sz val="9"/>
            <color indexed="81"/>
            <rFont val="Tahoma"/>
            <family val="2"/>
          </rPr>
          <t xml:space="preserve">
Kuarters Benut
Kuarters BT 36
Kuarters Penerok</t>
        </r>
      </text>
    </comment>
    <comment ref="F96" authorId="1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 11 unit</t>
        </r>
      </text>
    </comment>
    <comment ref="V96" authorId="2">
      <text>
        <r>
          <rPr>
            <b/>
            <sz val="9"/>
            <color indexed="81"/>
            <rFont val="Tahoma"/>
            <family val="2"/>
          </rPr>
          <t>fuad:</t>
        </r>
        <r>
          <rPr>
            <sz val="9"/>
            <color indexed="81"/>
            <rFont val="Tahoma"/>
            <family val="2"/>
          </rPr>
          <t xml:space="preserve">
Kuarters Parit Haji Ali
</t>
        </r>
      </text>
    </comment>
    <comment ref="F123" authorId="1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 11 unit</t>
        </r>
      </text>
    </comment>
    <comment ref="U123" authorId="2">
      <text>
        <r>
          <rPr>
            <b/>
            <sz val="9"/>
            <color indexed="81"/>
            <rFont val="Tahoma"/>
            <family val="2"/>
          </rPr>
          <t>fuad:</t>
        </r>
        <r>
          <rPr>
            <sz val="9"/>
            <color indexed="81"/>
            <rFont val="Tahoma"/>
            <family val="2"/>
          </rPr>
          <t xml:space="preserve">
Kuarters Senggarang
Kuarters rengit</t>
        </r>
      </text>
    </comment>
    <comment ref="F177" authorId="1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x20 unit</t>
        </r>
      </text>
    </comment>
    <comment ref="F204" authorId="1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x51 unit</t>
        </r>
      </text>
    </comment>
    <comment ref="U204" authorId="2">
      <text>
        <r>
          <rPr>
            <b/>
            <sz val="9"/>
            <color indexed="81"/>
            <rFont val="Tahoma"/>
            <family val="2"/>
          </rPr>
          <t>fuad:</t>
        </r>
        <r>
          <rPr>
            <sz val="9"/>
            <color indexed="81"/>
            <rFont val="Tahoma"/>
            <family val="2"/>
          </rPr>
          <t xml:space="preserve">
Kuarters Buloh Kasap 3
Kuarters Buloh Kasap 1
Kuarters 
</t>
        </r>
      </text>
    </comment>
    <comment ref="F231" authorId="1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x34 unit</t>
        </r>
      </text>
    </comment>
    <comment ref="F258" authorId="1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x46 unit</t>
        </r>
      </text>
    </comment>
    <comment ref="F285" authorId="1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x40 unit</t>
        </r>
      </text>
    </comment>
  </commentList>
</comments>
</file>

<file path=xl/sharedStrings.xml><?xml version="1.0" encoding="utf-8"?>
<sst xmlns="http://schemas.openxmlformats.org/spreadsheetml/2006/main" count="3027" uniqueCount="258">
  <si>
    <t>JKR.PATA-3A</t>
  </si>
  <si>
    <t>LAPORAN KESEDIAAN SUMBER PENGURUSAN ASET TAK ALIH</t>
  </si>
  <si>
    <t>MAKLUMAT UPF</t>
  </si>
  <si>
    <t>SUMBER MANUSIA</t>
  </si>
  <si>
    <t>ABM (EMOLUMEN)</t>
  </si>
  <si>
    <t xml:space="preserve">PENGURUSAN PEJABAT </t>
  </si>
  <si>
    <t>PERALATAN KERJA</t>
  </si>
  <si>
    <t>Bilangan  UPF Premis</t>
  </si>
  <si>
    <t>Bil Premis Aset</t>
  </si>
  <si>
    <t>Staf  UPF</t>
  </si>
  <si>
    <t xml:space="preserve">Kompetensi dan Latihan </t>
  </si>
  <si>
    <t>ABM Rancang (RM)</t>
  </si>
  <si>
    <t>ABM Sebenar (RM)</t>
  </si>
  <si>
    <t>% Perbelanjaan</t>
  </si>
  <si>
    <t>Perabot  asas setiap pegawai (Bil. )</t>
  </si>
  <si>
    <t>Mesin fotostat (Bil.)</t>
  </si>
  <si>
    <t>Mesin faksimili (Bil.)</t>
  </si>
  <si>
    <t>Telefon dan alat komunikasi (Bil.)</t>
  </si>
  <si>
    <t>Komputer (Bil.)</t>
  </si>
  <si>
    <t>Pemeriksaan dan pengujian (Bil.)</t>
  </si>
  <si>
    <t>Kenderaan (Bil.)</t>
  </si>
  <si>
    <t>Keselamatan pekerja (PPE) (Bil.)</t>
  </si>
  <si>
    <t>Lulus (Bil.)</t>
  </si>
  <si>
    <t>Diisi (Bil.)</t>
  </si>
  <si>
    <t>% Diisi</t>
  </si>
  <si>
    <t>% yang mencapai tahap kompetensi yang ditetapkan*</t>
  </si>
  <si>
    <t>BUTIRAN CPAB</t>
  </si>
  <si>
    <t>UPFN, Johor</t>
  </si>
  <si>
    <t>-</t>
  </si>
  <si>
    <t>Bhgn Bangunan</t>
  </si>
  <si>
    <t>Bhgn Jalan</t>
  </si>
  <si>
    <t>BUTIRAN PERSEKUTUAN</t>
  </si>
  <si>
    <t>BUTIRAN PROJEK / NEGERI</t>
  </si>
  <si>
    <t>JUMLAH</t>
  </si>
  <si>
    <t>* 0: Tiada kesedaran/kefahaman, 1: Ada kesedaran/kefahaman,  2: berkebolehan melaksana kerja dengan seliaan ,  3: berkebolehan melaksana kerja tanpa seliaan,  4: berkebolehan merancang dan mengurus kerja,  5: amat berkebolehan merancang/mengurus &amp; memimpin organisasi  (kakitangan perlu memenuhi kompetensi tahap 3 dan ke atas)</t>
  </si>
  <si>
    <t>Disediakan Oleh:</t>
  </si>
  <si>
    <t>Disahkan Oleh :</t>
  </si>
  <si>
    <t>……………………………..</t>
  </si>
  <si>
    <t>…………………………………..</t>
  </si>
  <si>
    <t>(cap nama, jawatan)</t>
  </si>
  <si>
    <t>Tarikh :</t>
  </si>
  <si>
    <t>KEMENTERIAN KERJA RAYA</t>
  </si>
  <si>
    <r>
      <t xml:space="preserve">Kementerian: </t>
    </r>
    <r>
      <rPr>
        <b/>
        <sz val="10"/>
        <color theme="1"/>
        <rFont val="Arial"/>
        <family val="2"/>
      </rPr>
      <t/>
    </r>
  </si>
  <si>
    <t>JOHOR DARUL TA’ZIM</t>
  </si>
  <si>
    <r>
      <t>Negeri /</t>
    </r>
    <r>
      <rPr>
        <strike/>
        <sz val="12"/>
        <color theme="1"/>
        <rFont val="Arial"/>
        <family val="2"/>
      </rPr>
      <t>Wilayah</t>
    </r>
    <r>
      <rPr>
        <b/>
        <sz val="12"/>
        <color theme="1"/>
        <rFont val="Arial"/>
        <family val="2"/>
      </rPr>
      <t>:</t>
    </r>
  </si>
  <si>
    <t>IBU PEJABAT, JOHOR</t>
  </si>
  <si>
    <r>
      <t xml:space="preserve">Pejabat UPF: </t>
    </r>
    <r>
      <rPr>
        <b/>
        <sz val="12"/>
        <color theme="1"/>
        <rFont val="Arial"/>
        <family val="2"/>
      </rPr>
      <t/>
    </r>
  </si>
  <si>
    <r>
      <t xml:space="preserve">      Daerah            :  </t>
    </r>
    <r>
      <rPr>
        <b/>
        <sz val="12"/>
        <color theme="1"/>
        <rFont val="Arial"/>
        <family val="2"/>
      </rPr>
      <t/>
    </r>
  </si>
  <si>
    <r>
      <t xml:space="preserve">      Jabatan/</t>
    </r>
    <r>
      <rPr>
        <strike/>
        <sz val="12"/>
        <color theme="1"/>
        <rFont val="Arial"/>
        <family val="2"/>
      </rPr>
      <t>Agensi</t>
    </r>
    <r>
      <rPr>
        <sz val="12"/>
        <color theme="1"/>
        <rFont val="Arial"/>
        <family val="2"/>
      </rPr>
      <t xml:space="preserve">: </t>
    </r>
    <r>
      <rPr>
        <b/>
        <sz val="12"/>
        <color theme="1"/>
        <rFont val="Arial"/>
        <family val="2"/>
      </rPr>
      <t>..</t>
    </r>
  </si>
  <si>
    <t>JABATAN KERJA RAYA</t>
  </si>
  <si>
    <t>Pejabat UPF Premis / Daerah / Negeri / Agensi / Jabatan / Kementerian</t>
  </si>
  <si>
    <t>Ketersediaan rangkaian dan akses  mySPATA (%)</t>
  </si>
  <si>
    <t>Cwgn Kej. Elektrik</t>
  </si>
  <si>
    <t>Cwgn Kej. Mekanikal</t>
  </si>
  <si>
    <t>JOHOR BAHRU</t>
  </si>
  <si>
    <t>Unit Senggara  Bangunan</t>
  </si>
  <si>
    <t>Unit Senggara  Jalan</t>
  </si>
  <si>
    <t>PONTIAN</t>
  </si>
  <si>
    <t>Pematuhan ruang / staf  mengikut EPU   (%)</t>
  </si>
  <si>
    <t>MUAR</t>
  </si>
  <si>
    <t>BATU PAHAT</t>
  </si>
  <si>
    <t>KULAI</t>
  </si>
  <si>
    <t>SEGAMAT</t>
  </si>
  <si>
    <t>MERSING</t>
  </si>
  <si>
    <t>KOTA TINGGI</t>
  </si>
  <si>
    <t>KLUANG</t>
  </si>
  <si>
    <t>LAPORAN KEMAJUAN AKTIVITI PENGURUSAN ASET TAK ALIH</t>
  </si>
  <si>
    <t>MAKLUMAT ASAS ASET</t>
  </si>
  <si>
    <t>NILAIAN ASET</t>
  </si>
  <si>
    <t>SUMBER OPERASI ASET</t>
  </si>
  <si>
    <t>PENERIMAAN ASET BARU</t>
  </si>
  <si>
    <t>OPERASI DAN PENYENGGARAAN</t>
  </si>
  <si>
    <t xml:space="preserve">PENILAIAN KEADAAN / PRESTASI </t>
  </si>
  <si>
    <t>PEMULIHAN/ UBAH SUAI/ NAIK TARAF</t>
  </si>
  <si>
    <t>PELUPUSAN</t>
  </si>
  <si>
    <t>Kategori Premis Aset *</t>
  </si>
  <si>
    <t>Bil. Premis</t>
  </si>
  <si>
    <t>Saiz Premis (luas/panjang)</t>
  </si>
  <si>
    <t>Populasi (bil.)</t>
  </si>
  <si>
    <t>Jumlah Kos Perolehan  (RM)</t>
  </si>
  <si>
    <t>Jumlah Nilai Semasa (RM)</t>
  </si>
  <si>
    <t>ABM</t>
  </si>
  <si>
    <t>(Emolumen)</t>
  </si>
  <si>
    <t>Rancang (Bil.)</t>
  </si>
  <si>
    <t>Sebenar (Bil.)</t>
  </si>
  <si>
    <t>% Pencapaian</t>
  </si>
  <si>
    <t>ABM (RM)</t>
  </si>
  <si>
    <t>Lulus (bil.)</t>
  </si>
  <si>
    <t>Diisi (bil.)</t>
  </si>
  <si>
    <t>Peruntukan (RM)</t>
  </si>
  <si>
    <t>AB</t>
  </si>
  <si>
    <t>Tiada aset  Kuarters JKR milikan KKR yang baru diterima</t>
  </si>
  <si>
    <r>
      <t xml:space="preserve">Staf  UPF </t>
    </r>
    <r>
      <rPr>
        <sz val="12"/>
        <color rgb="FF0070C0"/>
        <rFont val="Arial"/>
        <family val="2"/>
      </rPr>
      <t xml:space="preserve"> </t>
    </r>
  </si>
  <si>
    <t>** Jumlah Kos Perolehan = Kos Perolehan Tanah +Kos Perolehan Pembinaan</t>
  </si>
  <si>
    <r>
      <t>*Petunjuk Kategori Aset</t>
    </r>
    <r>
      <rPr>
        <i/>
        <sz val="12"/>
        <color theme="1"/>
        <rFont val="Arial"/>
        <family val="2"/>
      </rPr>
      <t xml:space="preserve">:  </t>
    </r>
    <r>
      <rPr>
        <sz val="12"/>
        <color theme="1"/>
        <rFont val="Arial"/>
        <family val="2"/>
      </rPr>
      <t>AB</t>
    </r>
    <r>
      <rPr>
        <i/>
        <sz val="12"/>
        <color theme="1"/>
        <rFont val="Arial"/>
        <family val="2"/>
      </rPr>
      <t xml:space="preserve"> –Aset Bangunan ,  </t>
    </r>
    <r>
      <rPr>
        <sz val="12"/>
        <color theme="1"/>
        <rFont val="Arial"/>
        <family val="2"/>
      </rPr>
      <t>AJ</t>
    </r>
    <r>
      <rPr>
        <i/>
        <sz val="12"/>
        <color theme="1"/>
        <rFont val="Arial"/>
        <family val="2"/>
      </rPr>
      <t xml:space="preserve">- Aset Jalan ,  </t>
    </r>
    <r>
      <rPr>
        <sz val="12"/>
        <color theme="1"/>
        <rFont val="Arial"/>
        <family val="2"/>
      </rPr>
      <t>AA</t>
    </r>
    <r>
      <rPr>
        <i/>
        <sz val="12"/>
        <color theme="1"/>
        <rFont val="Arial"/>
        <family val="2"/>
      </rPr>
      <t xml:space="preserve"> – Aset Retikulasi Bekalan Air, </t>
    </r>
    <r>
      <rPr>
        <sz val="12"/>
        <color theme="1"/>
        <rFont val="Arial"/>
        <family val="2"/>
      </rPr>
      <t>AP</t>
    </r>
    <r>
      <rPr>
        <i/>
        <sz val="12"/>
        <color theme="1"/>
        <rFont val="Arial"/>
        <family val="2"/>
      </rPr>
      <t xml:space="preserve"> – Aset Pembetungan, </t>
    </r>
    <r>
      <rPr>
        <sz val="12"/>
        <color theme="1"/>
        <rFont val="Arial"/>
        <family val="2"/>
      </rPr>
      <t xml:space="preserve">AS </t>
    </r>
    <r>
      <rPr>
        <i/>
        <sz val="12"/>
        <color theme="1"/>
        <rFont val="Arial"/>
        <family val="2"/>
      </rPr>
      <t>– Aset Saliran</t>
    </r>
  </si>
  <si>
    <r>
      <t xml:space="preserve">      Jabatan/</t>
    </r>
    <r>
      <rPr>
        <strike/>
        <sz val="12"/>
        <color theme="1"/>
        <rFont val="Arial"/>
        <family val="2"/>
      </rPr>
      <t>Agensi</t>
    </r>
    <r>
      <rPr>
        <sz val="12"/>
        <color theme="1"/>
        <rFont val="Arial"/>
        <family val="2"/>
      </rPr>
      <t xml:space="preserve">: </t>
    </r>
  </si>
  <si>
    <t>JKR.PATA-3B</t>
  </si>
  <si>
    <t>JKR.PATA-3C</t>
  </si>
  <si>
    <t>LAPORAN KEDUDUKAN, KOS DAN NILAIAN ASET TAK ALIH</t>
  </si>
  <si>
    <t>PREMIS ASET</t>
  </si>
  <si>
    <t>KATEGORI ASET</t>
  </si>
  <si>
    <t>KOS MODAL ASET</t>
  </si>
  <si>
    <t xml:space="preserve">KOS OPERASI ASET </t>
  </si>
  <si>
    <t>PELUPUSAN ASET</t>
  </si>
  <si>
    <t>HAPUS KIRA</t>
  </si>
  <si>
    <t>Jumlah Premis Aset (Bil)</t>
  </si>
  <si>
    <t>Tanah Kosong (Bil.)</t>
  </si>
  <si>
    <t>Bangunan (Bil.)</t>
  </si>
  <si>
    <t>Jalan (Bil.)</t>
  </si>
  <si>
    <t>Pembetungan (Bil.)</t>
  </si>
  <si>
    <t>Saliran (Bil.)</t>
  </si>
  <si>
    <t>Kos Perolehan  Tanah (RM)</t>
  </si>
  <si>
    <t>Kos Perolehan  Pembinaan (RM)</t>
  </si>
  <si>
    <t>Nilaian Semasa Tanah (RM)</t>
  </si>
  <si>
    <t>Nilaian Semasa Binaan (RM)</t>
  </si>
  <si>
    <t>Hapus Kira</t>
  </si>
  <si>
    <t>Surcaj</t>
  </si>
  <si>
    <t>Bilangan</t>
  </si>
  <si>
    <t>Nilai (RM)</t>
  </si>
  <si>
    <t xml:space="preserve">Nilai (RM)                                                      </t>
  </si>
  <si>
    <t xml:space="preserve">* Kategori Premis Aset </t>
  </si>
  <si>
    <r>
      <t xml:space="preserve">Lain-lain: </t>
    </r>
    <r>
      <rPr>
        <i/>
        <sz val="12"/>
        <color theme="1"/>
        <rFont val="Arial"/>
        <family val="2"/>
      </rPr>
      <t>..........................(nyatakan)</t>
    </r>
  </si>
  <si>
    <t>Jumlah Kos Operasi ABM Terkumpul Bagi Tahun-tahun Sebelum (RM)</t>
  </si>
  <si>
    <t xml:space="preserve"> Struktur/ Komponen /  Binaan</t>
  </si>
  <si>
    <t xml:space="preserve">Aset / Hartanah/ Premis </t>
  </si>
  <si>
    <t>Jumlah Kos Perolehan (RM)</t>
  </si>
  <si>
    <r>
      <t xml:space="preserve">%  yang hadir 7 hari latihan </t>
    </r>
    <r>
      <rPr>
        <sz val="12"/>
        <color rgb="FFFF0000"/>
        <rFont val="Arial"/>
        <family val="2"/>
      </rPr>
      <t xml:space="preserve">(Rujuk catatan) </t>
    </r>
  </si>
  <si>
    <t>Bangunan</t>
  </si>
  <si>
    <t>Blacky Tamin Anak Munan</t>
  </si>
  <si>
    <t>Nurhazlina Binti Annuar</t>
  </si>
  <si>
    <t>Tiada Butiran kakitangan CPAB</t>
  </si>
  <si>
    <t>Tiada butiran projek / negeri ditempatkan di UPFN</t>
  </si>
  <si>
    <t>Maklumat perlu rujuk CKE &amp; CKM</t>
  </si>
  <si>
    <t>Maklumat perlu rujuk Bhgn Bangunan, Jalan, CKE &amp; CKM</t>
  </si>
  <si>
    <t>Peruntukan Kerajaan Negeri</t>
  </si>
  <si>
    <r>
      <t>*Petunjuk Kategori Aset</t>
    </r>
    <r>
      <rPr>
        <i/>
        <sz val="12"/>
        <color rgb="FFFF0000"/>
        <rFont val="Arial"/>
        <family val="2"/>
      </rPr>
      <t xml:space="preserve">:  </t>
    </r>
    <r>
      <rPr>
        <sz val="12"/>
        <color rgb="FFFF0000"/>
        <rFont val="Arial"/>
        <family val="2"/>
      </rPr>
      <t>AB</t>
    </r>
    <r>
      <rPr>
        <i/>
        <sz val="12"/>
        <color rgb="FFFF0000"/>
        <rFont val="Arial"/>
        <family val="2"/>
      </rPr>
      <t xml:space="preserve"> –Aset Bangunan ,  </t>
    </r>
    <r>
      <rPr>
        <sz val="12"/>
        <color rgb="FFFF0000"/>
        <rFont val="Arial"/>
        <family val="2"/>
      </rPr>
      <t>AJ</t>
    </r>
    <r>
      <rPr>
        <i/>
        <sz val="12"/>
        <color rgb="FFFF0000"/>
        <rFont val="Arial"/>
        <family val="2"/>
      </rPr>
      <t xml:space="preserve">- Aset Jalan ,  </t>
    </r>
    <r>
      <rPr>
        <sz val="12"/>
        <color rgb="FFFF0000"/>
        <rFont val="Arial"/>
        <family val="2"/>
      </rPr>
      <t>AA</t>
    </r>
    <r>
      <rPr>
        <i/>
        <sz val="12"/>
        <color rgb="FFFF0000"/>
        <rFont val="Arial"/>
        <family val="2"/>
      </rPr>
      <t xml:space="preserve"> – Aset Retikulasi Bekalan Air, </t>
    </r>
    <r>
      <rPr>
        <sz val="12"/>
        <color rgb="FFFF0000"/>
        <rFont val="Arial"/>
        <family val="2"/>
      </rPr>
      <t>AP</t>
    </r>
    <r>
      <rPr>
        <i/>
        <sz val="12"/>
        <color rgb="FFFF0000"/>
        <rFont val="Arial"/>
        <family val="2"/>
      </rPr>
      <t xml:space="preserve"> – Aset Pembetungan, </t>
    </r>
    <r>
      <rPr>
        <sz val="12"/>
        <color rgb="FFFF0000"/>
        <rFont val="Arial"/>
        <family val="2"/>
      </rPr>
      <t xml:space="preserve">AS </t>
    </r>
    <r>
      <rPr>
        <i/>
        <sz val="12"/>
        <color rgb="FFFF0000"/>
        <rFont val="Arial"/>
        <family val="2"/>
      </rPr>
      <t>– Aset Saliran</t>
    </r>
  </si>
  <si>
    <t>Tiada kerja-kerja pelupusan dilaksanakan</t>
  </si>
  <si>
    <t>1,810.22 m2</t>
  </si>
  <si>
    <t>* PTRA, POPA, PNPA,PPUN,PLA - Hanya untuk kuarters JKR sahaja</t>
  </si>
  <si>
    <t>* PTRA, POPA, PPUN,PLA - Hanya untuk kuarters JKR sahaja kecuali PNPA untuk permohonan daripada Kementerian pelanggan</t>
  </si>
  <si>
    <t>49.2 m2</t>
  </si>
  <si>
    <t>1320 m2</t>
  </si>
  <si>
    <t>2,400 m2</t>
  </si>
  <si>
    <t>6,120 m2</t>
  </si>
  <si>
    <t>4,080 m2</t>
  </si>
  <si>
    <t>5,520 m2</t>
  </si>
  <si>
    <t>4,800 m2</t>
  </si>
  <si>
    <t>Tiada maklumat</t>
  </si>
  <si>
    <t>Tidak terlibat</t>
  </si>
  <si>
    <t>Tiada kerja-kerja pelupusan  / Hapus kira dilaksanakan</t>
  </si>
  <si>
    <t xml:space="preserve">Permohonan </t>
  </si>
  <si>
    <t>TANGKAK</t>
  </si>
  <si>
    <t xml:space="preserve">Terima </t>
  </si>
  <si>
    <t xml:space="preserve">Perbelanjaan </t>
  </si>
  <si>
    <t>BULAN</t>
  </si>
  <si>
    <t>SENARAI LAPORAN PATA 3A, 3B, 3C UPFN JOHOR</t>
  </si>
  <si>
    <t>PERINGKAT</t>
  </si>
  <si>
    <t>3A</t>
  </si>
  <si>
    <t>Laporan Kesediaan Sumber Pengurusan Aset Tak alih</t>
  </si>
  <si>
    <t>Negeri / Jabatan / Kementerian</t>
  </si>
  <si>
    <t>3B</t>
  </si>
  <si>
    <t>Laporan Kemajuan Aktiviti Pengurusan Aset Tak Alih</t>
  </si>
  <si>
    <t>3C</t>
  </si>
  <si>
    <t>Laporan Kedudukan, Kos Dan Nilaian Aset Tak Alih</t>
  </si>
  <si>
    <t>3D</t>
  </si>
  <si>
    <t>3E</t>
  </si>
  <si>
    <t>Laporan Status Penarafan Prestasi Aset Tak Alih</t>
  </si>
  <si>
    <t>Laporan Pencapaian Keberkesanan Pelan Strategi Pengurusan Aset (Operasi)</t>
  </si>
  <si>
    <t>Siti  Nor Aisah Binti Senang</t>
  </si>
  <si>
    <t>IBU PEJABAT JKR JOHOR</t>
  </si>
  <si>
    <t>Operasi &amp; Penyenggaraan (07)</t>
  </si>
  <si>
    <t>Pemulihan, Ubahsuai &amp; Naiktaraf (08)</t>
  </si>
  <si>
    <t>Jumlah Kos PPUN ABM Terkumpul Bagi Tahun-tahun Sebelum (RM)</t>
  </si>
  <si>
    <t>Jumlah Kos PPUN ABM Tahun Semasa (2016)</t>
  </si>
  <si>
    <t>Pemulihan, Ubahsuai &amp; Naiktaraf (09)</t>
  </si>
  <si>
    <t>Abdul Wahid Bin Bejo</t>
  </si>
  <si>
    <t xml:space="preserve"> </t>
  </si>
  <si>
    <t xml:space="preserve">Efa </t>
  </si>
  <si>
    <t>LAPORAN PATA 3A, 3B, 3C, 3D, 3E</t>
  </si>
  <si>
    <t>Mohd Zaharudin Bin Ayep</t>
  </si>
  <si>
    <t>Jumlah Kos PPUN ABM Tahun Semasa (2017)</t>
  </si>
  <si>
    <t>Jumlah Kos POPA ABM Tahun Semasa (2016)</t>
  </si>
  <si>
    <t>Jumlah Kos POPA ABM Tahun Semasa (2017)</t>
  </si>
  <si>
    <t>Perabot asas setiap pegawai (Bil. )</t>
  </si>
  <si>
    <t>Peralatan</t>
  </si>
  <si>
    <t>2x</t>
  </si>
  <si>
    <t xml:space="preserve">                        </t>
  </si>
  <si>
    <t>1105101MYS.010203.BA0002 
(Kuarters JKR Elektrik Batu 10, Skudai)</t>
  </si>
  <si>
    <t>1105101MYS.010240.BA0005
(Kuarters JKR Jalan Tarom)</t>
  </si>
  <si>
    <t>1105101MYS.010202.BA0001
(Kuarters Jalan Masai)</t>
  </si>
  <si>
    <t>1105101MYS.010203.BA0001
(Kuarters JKR Batu 10, Skudai)</t>
  </si>
  <si>
    <t>1105101MYS.010240.BA0001
(Kuarters JKR Jalan Petrie Pengkalan Rinting)</t>
  </si>
  <si>
    <t>1105101MYS.010702.BA0001
(Kuarters JKR, Penerok, Jalan Kukup - Pontian Kecil, Ayer Masin)</t>
  </si>
  <si>
    <t>1105101MYS.010703.BA0003
(Kuarters JKR, Batu 41, Jalan Pontian Kecil - Pontian Besar, Mukim Api-api)</t>
  </si>
  <si>
    <t>1105101MYS.010703.BA0002
(Kuarters JKR, Pontian Besar, Jalan Api-Api - Pontian Besar, Mukim Api-api)</t>
  </si>
  <si>
    <t>1105101MYS.010704.BA0001
(Kuarters JKR Coolie Line, Jalan Benut -Rengit, Benut)</t>
  </si>
  <si>
    <t>1105101MYS.010708.BA0001
(Kuarters JKR , BT.36, Jalan Johor, Rimba Terjun)</t>
  </si>
  <si>
    <t>1105101MYS.010705.BA0001
(Kuarters JKR Pekan Nenas)</t>
  </si>
  <si>
    <t>1105101MYS.010606.BA0001
(Rumah Pekerja JKR Bt 2, Jalan Bakri, Mukim Bandar Maharani, Muar)</t>
  </si>
  <si>
    <t>1105101MYS.010611.BA0001
(Rumah Pekerja JKR Parit Hj Ali, Jalan Abd Rahman, Mukim Parit Bakar)</t>
  </si>
  <si>
    <t>1105101MYS.010111.BA0001
(Kuarters JKR Pekan Parit Sulong, Mukim Simpang Kiri)</t>
  </si>
  <si>
    <t>1105101MYS.010104.BA0001
(Kuarters JKR, Pekan Parit Yaani, Jalan Parit Yaani Laut)</t>
  </si>
  <si>
    <t>1105101MYS.010100.BA0002
(Kuarters Parit Guntong, Mukim Lubok)</t>
  </si>
  <si>
    <t>1105101MYS.010108.BA0001
(Kuarters JKR Jalan Ayer Hitam, Mukim Sri Gading)</t>
  </si>
  <si>
    <t>1105101MYS.010143.BA0001
(Kuarters Bandar Senggarang, Mukim Bandar Senggarang)</t>
  </si>
  <si>
    <t>1105101MYS.010112.BA0001
(Kuarters JKR Pekan Rengit, Mukim Sg Kluang)</t>
  </si>
  <si>
    <t>1105101MYS.011006.BA0001
(Kuarters JKR Tg Gading, Jalan Kesang, Mukim Kesang)</t>
  </si>
  <si>
    <t>1105101MYS.010901.BA0003
(Kuarters JKR Saleng, Kulai, Mukim Kulai)</t>
  </si>
  <si>
    <t>1105101MYS.010901.BA0002
(Kuarters JKR Jalan Air Bemban, Mukim Kulai)</t>
  </si>
  <si>
    <t>1105101MYS.010800.BA0002
(Kuarters Jalan Buloh Kasap (2))</t>
  </si>
  <si>
    <t>1105101MYS.010000.BA0001
(Kuarters Jalan Buloh Kasap (1))</t>
  </si>
  <si>
    <t>1105101MYS.010803.BA0001
(Kuarters JKR Batu 85, Jalan Yong Peng-Segamat, Mukim Chaah)</t>
  </si>
  <si>
    <t>1105101MYS.010840.BA0001
(Kuarters JKR di Jalan Besar Bandar Batu Anam)</t>
  </si>
  <si>
    <t>1105101MYS.010802.BA0001
(Kuarters Jalan Buloh Kasap (3), Mukim Buloh Kasap)</t>
  </si>
  <si>
    <t>1105101MYS.010541.BA0001
(Kuarters JKR Jalan Aminah, Mukim Bandar Mersing)</t>
  </si>
  <si>
    <t>1105101MYS.010503.BA0003
(Kuarters JKR Pekan Jemaluang, Mukim Mersing)</t>
  </si>
  <si>
    <t>1105101MYS.010503.BA0002
(Kuarters JKR Jalan Endau, Mukim Mersing)</t>
  </si>
  <si>
    <t>1105101MYS.010503.BA0001
(Kuarters JKR No. 121, Jalan Jemaluang, Mukim Mersing)</t>
  </si>
  <si>
    <t>1105101MYS.010405.BA0001
(Kuarters JKR Kota Kecil, Mukim Kota Tinggi)</t>
  </si>
  <si>
    <t>1105101MYS.010342.BA0001
(Kuarters JKR Jalan Perigi Raja, Bandar Renggam)</t>
  </si>
  <si>
    <t>1105101MYS.010308.BA0001
(Kuarters JKR Renggam, Mukim Renggam)</t>
  </si>
  <si>
    <t>1105101MYS.010308.BA0001
(Kuarters JKR Paloh)</t>
  </si>
  <si>
    <t>1105101MYS.010340.BA0002
(Kuarters JKR Batu 2, Jalan Mersing, Mukim Bandar Kluang)</t>
  </si>
  <si>
    <t>1105101MYS.010340.BA0001
(Kuarters JKR Jalan Barek Bukit, Mukim Bandar Kluang)</t>
  </si>
  <si>
    <t>1105101MYS.010302.BA0001
(Kuarters KM35.20, Batu 22, Mukim Kahang)</t>
  </si>
  <si>
    <t>1105101MYS.010301.BA0001
(Kuarters JKR Jalan Bunga Raya, Kampung Melayu Simpang Renggam)</t>
  </si>
  <si>
    <t>1105101MYS.010303.BA0001
(Kuarters JKR Kampung Melayu, KM 2.5 (Batu 1 1/2))</t>
  </si>
  <si>
    <r>
      <t xml:space="preserve">Pejabat (No. DPA) / </t>
    </r>
    <r>
      <rPr>
        <strike/>
        <sz val="12"/>
        <color theme="1"/>
        <rFont val="Arial"/>
        <family val="2"/>
      </rPr>
      <t>Daerah / Negeri / Jabtan / Kementerian</t>
    </r>
  </si>
  <si>
    <t>P Jurutera JA 29 (Kosong)</t>
  </si>
  <si>
    <t>Suhana Binti Suhardi</t>
  </si>
  <si>
    <t>Diisi pada Bulan Mei 2017 (Belum dibayar di JKR Johor)</t>
  </si>
  <si>
    <t>Mohd Fadzil Bin Rasiman</t>
  </si>
  <si>
    <t>Nur Iza Iffazun Mahamed Ibrahim</t>
  </si>
  <si>
    <t>Abdul Wahid Bin Haji Bejo</t>
  </si>
  <si>
    <t>Ir Azizul Azham Bin Mohd Nadzri (Pegawai baru)</t>
  </si>
  <si>
    <t>Pontian</t>
  </si>
  <si>
    <t>Mersing</t>
  </si>
  <si>
    <t>TA Bhgn Jalan</t>
  </si>
  <si>
    <t>Diisi pada Bulan Ogos 2017 (Belum dibayar di JKR Johor)</t>
  </si>
  <si>
    <t>Nurul Ain Hanina Binti Mohamad Fodzi</t>
  </si>
  <si>
    <t>1105101MYS.010202.BA0002
(KUARTERS JKR PERSEKUTUAN JALAN TIRAM, ULU TIRAM, JOHOR BAHRU)</t>
  </si>
  <si>
    <r>
      <rPr>
        <sz val="12"/>
        <rFont val="Arial"/>
        <family val="2"/>
      </rPr>
      <t xml:space="preserve">TAHUN </t>
    </r>
    <r>
      <rPr>
        <sz val="12"/>
        <color rgb="FF0000FF"/>
        <rFont val="Arial"/>
        <family val="2"/>
      </rPr>
      <t xml:space="preserve">: </t>
    </r>
    <r>
      <rPr>
        <b/>
        <u/>
        <sz val="12"/>
        <color rgb="FF0000FF"/>
        <rFont val="Arial"/>
        <family val="2"/>
      </rPr>
      <t>2018</t>
    </r>
  </si>
  <si>
    <t>SUKUAN KE-1 (Januari -Mac 2018)</t>
  </si>
  <si>
    <t xml:space="preserve">Digital Camera </t>
  </si>
  <si>
    <t>laser distance meter</t>
  </si>
  <si>
    <t>rotating laser leveling</t>
  </si>
  <si>
    <t xml:space="preserve">leveling </t>
  </si>
  <si>
    <t>vetical and horizontal laser</t>
  </si>
  <si>
    <t>2 STAFF MASIH DITEMPATKAN DI CPAB :( Mazlan Bin Sa'adon DAN Muhamad Nizam Bin Yunus)</t>
  </si>
  <si>
    <t>*2 STAFF Bangunan MASIH DITEMPATKAN DI CPAB :( Mazlan Bin Sa'adon DAN Muhamad Nizam Bin Yunus)</t>
  </si>
  <si>
    <t xml:space="preserve">Tangga </t>
  </si>
  <si>
    <t>Bulan:……………OKTOBER -DISEMBER…………  Tahun : ………2018…………..</t>
  </si>
  <si>
    <t>Bulan:…………… OKTOBER - DISEMBER …………  Tahun : ……… 2018…………..</t>
  </si>
  <si>
    <t>Bulan: ………… OKTOBER -DISEMBER …………  Tahun : ………2018…………..</t>
  </si>
  <si>
    <t>Jumlah Kos POPA ABM Tahun Semasa (2018)</t>
  </si>
  <si>
    <t>Jumlah Kos POPA ABM Tahun Semasa (20176)</t>
  </si>
  <si>
    <t>Jumlah Kos PPUN ABM Tahun Semasa (2018)</t>
  </si>
  <si>
    <t>Shuhaimi bin Abdul Rahim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</si>
</sst>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_(* #,##0.0000_);_(* \(#,##0.0000\);_(* &quot;-&quot;??_);_(@_)"/>
    <numFmt numFmtId="167" formatCode="_(* #,##0.000_);_(* \(#,##0.000\);_(* &quot;-&quot;??_);_(@_)"/>
  </numFmts>
  <fonts count="2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strike/>
      <sz val="12"/>
      <color theme="1"/>
      <name val="Arial"/>
      <family val="2"/>
    </font>
    <font>
      <sz val="12"/>
      <color rgb="FF0000FF"/>
      <name val="Arial"/>
      <family val="2"/>
    </font>
    <font>
      <b/>
      <sz val="12"/>
      <color rgb="FF0033CC"/>
      <name val="Arial"/>
      <family val="2"/>
    </font>
    <font>
      <b/>
      <sz val="14"/>
      <color theme="1"/>
      <name val="Arial"/>
      <family val="2"/>
    </font>
    <font>
      <sz val="12"/>
      <color rgb="FF0070C0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rgb="FFFF0000"/>
      <name val="Arial"/>
      <family val="2"/>
    </font>
    <font>
      <b/>
      <u/>
      <sz val="12"/>
      <color rgb="FF0000FF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9F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0" fontId="18" fillId="0" borderId="0" applyNumberFormat="0" applyFill="0" applyBorder="0" applyAlignment="0" applyProtection="0"/>
  </cellStyleXfs>
  <cellXfs count="432">
    <xf numFmtId="0" fontId="0" fillId="0" borderId="0" xfId="0"/>
    <xf numFmtId="0" fontId="1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3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 wrapText="1"/>
    </xf>
    <xf numFmtId="9" fontId="3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6" xfId="0" quotePrefix="1" applyFont="1" applyBorder="1" applyAlignment="1"/>
    <xf numFmtId="3" fontId="3" fillId="0" borderId="1" xfId="0" applyNumberFormat="1" applyFont="1" applyBorder="1" applyAlignment="1">
      <alignment horizontal="center" vertical="center" textRotation="90" wrapText="1"/>
    </xf>
    <xf numFmtId="9" fontId="3" fillId="0" borderId="1" xfId="1" applyFont="1" applyBorder="1" applyAlignment="1">
      <alignment horizontal="center" vertical="center" textRotation="90" wrapText="1"/>
    </xf>
    <xf numFmtId="9" fontId="7" fillId="0" borderId="1" xfId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13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3" fontId="3" fillId="5" borderId="1" xfId="0" applyNumberFormat="1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wrapText="1"/>
    </xf>
    <xf numFmtId="9" fontId="3" fillId="5" borderId="1" xfId="1" applyFont="1" applyFill="1" applyBorder="1" applyAlignment="1">
      <alignment horizontal="center" vertical="center" textRotation="90" wrapText="1"/>
    </xf>
    <xf numFmtId="9" fontId="3" fillId="3" borderId="1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3" fillId="0" borderId="17" xfId="0" applyNumberFormat="1" applyFont="1" applyBorder="1" applyAlignment="1">
      <alignment horizontal="center" vertical="center" textRotation="90" wrapText="1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9" fontId="3" fillId="5" borderId="1" xfId="0" applyNumberFormat="1" applyFont="1" applyFill="1" applyBorder="1" applyAlignment="1">
      <alignment horizontal="center" vertical="center" textRotation="90" wrapText="1"/>
    </xf>
    <xf numFmtId="41" fontId="3" fillId="5" borderId="1" xfId="2" applyFont="1" applyFill="1" applyBorder="1" applyAlignment="1">
      <alignment horizontal="center" vertical="center" textRotation="90" wrapText="1"/>
    </xf>
    <xf numFmtId="9" fontId="3" fillId="0" borderId="17" xfId="1" applyFont="1" applyBorder="1" applyAlignment="1">
      <alignment horizontal="center" vertical="center" textRotation="90" wrapText="1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/>
    <xf numFmtId="0" fontId="4" fillId="0" borderId="0" xfId="0" applyFont="1" applyFill="1"/>
    <xf numFmtId="0" fontId="4" fillId="0" borderId="5" xfId="0" applyFont="1" applyFill="1" applyBorder="1"/>
    <xf numFmtId="0" fontId="4" fillId="0" borderId="6" xfId="0" applyFont="1" applyFill="1" applyBorder="1"/>
    <xf numFmtId="43" fontId="3" fillId="3" borderId="1" xfId="3" applyFont="1" applyFill="1" applyBorder="1" applyAlignment="1">
      <alignment horizontal="center" vertical="center" wrapText="1"/>
    </xf>
    <xf numFmtId="43" fontId="4" fillId="0" borderId="0" xfId="3" applyFont="1" applyBorder="1"/>
    <xf numFmtId="0" fontId="4" fillId="0" borderId="1" xfId="0" applyFont="1" applyBorder="1" applyAlignment="1">
      <alignment horizontal="center" vertical="center" wrapText="1"/>
    </xf>
    <xf numFmtId="43" fontId="3" fillId="5" borderId="1" xfId="3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quotePrefix="1" applyFont="1" applyBorder="1"/>
    <xf numFmtId="0" fontId="3" fillId="0" borderId="0" xfId="0" applyFont="1" applyBorder="1" applyAlignment="1">
      <alignment vertical="center"/>
    </xf>
    <xf numFmtId="0" fontId="3" fillId="0" borderId="6" xfId="0" applyFont="1" applyBorder="1"/>
    <xf numFmtId="0" fontId="4" fillId="0" borderId="3" xfId="0" applyFont="1" applyBorder="1" applyAlignment="1">
      <alignment textRotation="90"/>
    </xf>
    <xf numFmtId="0" fontId="4" fillId="0" borderId="0" xfId="0" applyFont="1" applyBorder="1" applyAlignment="1">
      <alignment textRotation="90"/>
    </xf>
    <xf numFmtId="0" fontId="3" fillId="0" borderId="0" xfId="0" applyFont="1" applyBorder="1" applyAlignment="1">
      <alignment textRotation="90"/>
    </xf>
    <xf numFmtId="0" fontId="3" fillId="0" borderId="0" xfId="0" applyFont="1" applyBorder="1" applyAlignment="1">
      <alignment horizontal="center" textRotation="90"/>
    </xf>
    <xf numFmtId="0" fontId="4" fillId="0" borderId="8" xfId="0" applyFont="1" applyBorder="1" applyAlignment="1">
      <alignment textRotation="90"/>
    </xf>
    <xf numFmtId="164" fontId="4" fillId="0" borderId="0" xfId="3" applyNumberFormat="1" applyFont="1" applyBorder="1" applyAlignment="1">
      <alignment textRotation="90"/>
    </xf>
    <xf numFmtId="0" fontId="4" fillId="0" borderId="0" xfId="0" applyFont="1" applyAlignment="1">
      <alignment textRotation="90"/>
    </xf>
    <xf numFmtId="0" fontId="3" fillId="8" borderId="1" xfId="0" applyFont="1" applyFill="1" applyBorder="1" applyAlignment="1">
      <alignment horizontal="center" vertical="center" wrapText="1"/>
    </xf>
    <xf numFmtId="9" fontId="3" fillId="3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6" borderId="20" xfId="0" applyFont="1" applyFill="1" applyBorder="1" applyAlignment="1">
      <alignment horizontal="center" vertical="center" textRotation="90" wrapText="1"/>
    </xf>
    <xf numFmtId="43" fontId="4" fillId="0" borderId="0" xfId="0" applyNumberFormat="1" applyFont="1" applyBorder="1"/>
    <xf numFmtId="0" fontId="19" fillId="0" borderId="1" xfId="5" applyFont="1" applyBorder="1" applyAlignment="1">
      <alignment horizontal="center" vertical="center" wrapText="1"/>
    </xf>
    <xf numFmtId="43" fontId="3" fillId="8" borderId="1" xfId="3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9" fontId="3" fillId="8" borderId="1" xfId="1" applyFont="1" applyFill="1" applyBorder="1" applyAlignment="1">
      <alignment horizontal="center" vertical="center" wrapText="1"/>
    </xf>
    <xf numFmtId="9" fontId="3" fillId="8" borderId="1" xfId="0" applyNumberFormat="1" applyFont="1" applyFill="1" applyBorder="1" applyAlignment="1">
      <alignment horizontal="center" vertical="center" wrapText="1"/>
    </xf>
    <xf numFmtId="43" fontId="3" fillId="5" borderId="1" xfId="0" applyNumberFormat="1" applyFont="1" applyFill="1" applyBorder="1" applyAlignment="1">
      <alignment horizontal="center" vertical="center" textRotation="90" wrapText="1"/>
    </xf>
    <xf numFmtId="165" fontId="3" fillId="5" borderId="1" xfId="2" applyNumberFormat="1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 wrapText="1"/>
    </xf>
    <xf numFmtId="9" fontId="3" fillId="0" borderId="1" xfId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textRotation="90" wrapText="1"/>
    </xf>
    <xf numFmtId="43" fontId="0" fillId="0" borderId="0" xfId="0" applyNumberFormat="1"/>
    <xf numFmtId="164" fontId="3" fillId="8" borderId="1" xfId="3" applyNumberFormat="1" applyFont="1" applyFill="1" applyBorder="1" applyAlignment="1">
      <alignment horizontal="center" vertical="center" wrapText="1"/>
    </xf>
    <xf numFmtId="164" fontId="3" fillId="3" borderId="1" xfId="3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vertical="center" textRotation="90"/>
    </xf>
    <xf numFmtId="9" fontId="3" fillId="0" borderId="1" xfId="1" applyFont="1" applyBorder="1" applyAlignment="1">
      <alignment vertical="center" textRotation="90"/>
    </xf>
    <xf numFmtId="0" fontId="4" fillId="6" borderId="5" xfId="0" applyFont="1" applyFill="1" applyBorder="1" applyAlignment="1">
      <alignment horizontal="center" vertical="center" textRotation="90" wrapText="1"/>
    </xf>
    <xf numFmtId="166" fontId="4" fillId="0" borderId="0" xfId="0" applyNumberFormat="1" applyFont="1" applyFill="1"/>
    <xf numFmtId="166" fontId="4" fillId="0" borderId="5" xfId="0" applyNumberFormat="1" applyFont="1" applyFill="1" applyBorder="1"/>
    <xf numFmtId="166" fontId="4" fillId="0" borderId="6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 vertical="center" textRotation="90" wrapText="1"/>
    </xf>
    <xf numFmtId="43" fontId="3" fillId="0" borderId="1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3" fontId="3" fillId="7" borderId="1" xfId="0" applyNumberFormat="1" applyFont="1" applyFill="1" applyBorder="1" applyAlignment="1">
      <alignment horizontal="center" vertical="center" textRotation="90" wrapText="1"/>
    </xf>
    <xf numFmtId="3" fontId="3" fillId="7" borderId="17" xfId="0" applyNumberFormat="1" applyFont="1" applyFill="1" applyBorder="1" applyAlignment="1">
      <alignment horizontal="center" vertical="center" textRotation="90" wrapText="1"/>
    </xf>
    <xf numFmtId="4" fontId="3" fillId="7" borderId="1" xfId="0" applyNumberFormat="1" applyFont="1" applyFill="1" applyBorder="1" applyAlignment="1">
      <alignment horizontal="center" vertical="center" textRotation="90" wrapText="1"/>
    </xf>
    <xf numFmtId="0" fontId="4" fillId="8" borderId="20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66" fontId="6" fillId="4" borderId="2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vertical="center" wrapText="1"/>
    </xf>
    <xf numFmtId="166" fontId="6" fillId="4" borderId="13" xfId="3" applyNumberFormat="1" applyFont="1" applyFill="1" applyBorder="1" applyAlignment="1">
      <alignment horizontal="center" vertical="center" textRotation="90" wrapText="1"/>
    </xf>
    <xf numFmtId="43" fontId="4" fillId="4" borderId="1" xfId="3" applyFont="1" applyFill="1" applyBorder="1" applyAlignment="1">
      <alignment horizontal="center" vertical="center" textRotation="90" wrapText="1"/>
    </xf>
    <xf numFmtId="166" fontId="6" fillId="0" borderId="0" xfId="0" applyNumberFormat="1" applyFont="1" applyFill="1" applyAlignment="1">
      <alignment vertical="center"/>
    </xf>
    <xf numFmtId="166" fontId="6" fillId="4" borderId="20" xfId="3" applyNumberFormat="1" applyFont="1" applyFill="1" applyBorder="1" applyAlignment="1">
      <alignment horizontal="center" vertical="center" textRotation="90" wrapText="1"/>
    </xf>
    <xf numFmtId="0" fontId="6" fillId="4" borderId="21" xfId="0" applyFont="1" applyFill="1" applyBorder="1" applyAlignment="1">
      <alignment horizontal="center" vertical="center" wrapText="1"/>
    </xf>
    <xf numFmtId="166" fontId="6" fillId="4" borderId="21" xfId="0" applyNumberFormat="1" applyFont="1" applyFill="1" applyBorder="1" applyAlignment="1">
      <alignment vertical="center" wrapText="1"/>
    </xf>
    <xf numFmtId="166" fontId="6" fillId="4" borderId="22" xfId="3" applyNumberFormat="1" applyFont="1" applyFill="1" applyBorder="1" applyAlignment="1">
      <alignment horizontal="center" vertical="center" textRotation="90" wrapText="1"/>
    </xf>
    <xf numFmtId="43" fontId="4" fillId="4" borderId="21" xfId="3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wrapText="1"/>
    </xf>
    <xf numFmtId="43" fontId="4" fillId="8" borderId="1" xfId="3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vertical="center" wrapText="1"/>
    </xf>
    <xf numFmtId="43" fontId="6" fillId="4" borderId="13" xfId="3" applyFont="1" applyFill="1" applyBorder="1" applyAlignment="1">
      <alignment horizontal="center" vertical="center" textRotation="90" wrapText="1"/>
    </xf>
    <xf numFmtId="1" fontId="6" fillId="0" borderId="0" xfId="0" applyNumberFormat="1" applyFont="1" applyFill="1" applyBorder="1" applyAlignment="1">
      <alignment horizontal="left" vertical="center"/>
    </xf>
    <xf numFmtId="43" fontId="6" fillId="4" borderId="20" xfId="3" applyFont="1" applyFill="1" applyBorder="1" applyAlignment="1">
      <alignment horizontal="center" vertical="center" textRotation="90" wrapText="1"/>
    </xf>
    <xf numFmtId="43" fontId="6" fillId="4" borderId="14" xfId="3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left" vertical="center"/>
    </xf>
    <xf numFmtId="0" fontId="6" fillId="4" borderId="5" xfId="0" applyFont="1" applyFill="1" applyBorder="1"/>
    <xf numFmtId="43" fontId="6" fillId="4" borderId="1" xfId="3" applyFont="1" applyFill="1" applyBorder="1" applyAlignment="1">
      <alignment horizontal="center" vertical="center" textRotation="90"/>
    </xf>
    <xf numFmtId="43" fontId="6" fillId="4" borderId="1" xfId="3" applyFont="1" applyFill="1" applyBorder="1" applyAlignment="1">
      <alignment horizontal="center" vertical="center" textRotation="90" wrapText="1"/>
    </xf>
    <xf numFmtId="0" fontId="6" fillId="4" borderId="6" xfId="0" applyFont="1" applyFill="1" applyBorder="1"/>
    <xf numFmtId="0" fontId="6" fillId="4" borderId="0" xfId="0" applyFont="1" applyFill="1"/>
    <xf numFmtId="0" fontId="6" fillId="4" borderId="0" xfId="0" applyFont="1" applyFill="1" applyAlignment="1">
      <alignment horizontal="left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/>
    <xf numFmtId="43" fontId="6" fillId="4" borderId="13" xfId="3" applyFont="1" applyFill="1" applyBorder="1" applyAlignment="1">
      <alignment horizontal="center" vertical="center" wrapText="1"/>
    </xf>
    <xf numFmtId="43" fontId="6" fillId="4" borderId="14" xfId="3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43" fontId="6" fillId="8" borderId="1" xfId="3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43" fontId="6" fillId="4" borderId="1" xfId="3" applyFont="1" applyFill="1" applyBorder="1" applyAlignment="1">
      <alignment vertical="center" textRotation="90" wrapText="1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3" fontId="6" fillId="7" borderId="1" xfId="3" applyFont="1" applyFill="1" applyBorder="1" applyAlignment="1">
      <alignment vertical="center" textRotation="90" wrapText="1"/>
    </xf>
    <xf numFmtId="43" fontId="6" fillId="7" borderId="1" xfId="3" applyFont="1" applyFill="1" applyBorder="1" applyAlignment="1">
      <alignment horizontal="center" vertical="center" textRotation="90" wrapText="1"/>
    </xf>
    <xf numFmtId="0" fontId="12" fillId="0" borderId="0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vertical="center"/>
    </xf>
    <xf numFmtId="0" fontId="4" fillId="0" borderId="0" xfId="0" applyFont="1" applyBorder="1" applyAlignment="1"/>
    <xf numFmtId="0" fontId="1" fillId="9" borderId="1" xfId="0" applyFont="1" applyFill="1" applyBorder="1" applyAlignment="1"/>
    <xf numFmtId="0" fontId="2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0" fillId="0" borderId="0" xfId="0" applyFill="1"/>
    <xf numFmtId="0" fontId="13" fillId="0" borderId="0" xfId="4" applyNumberFormat="1" applyFont="1" applyFill="1" applyBorder="1" applyAlignment="1">
      <alignment horizontal="left"/>
    </xf>
    <xf numFmtId="0" fontId="3" fillId="0" borderId="13" xfId="0" applyFont="1" applyBorder="1" applyAlignment="1">
      <alignment horizontal="center" vertical="center" textRotation="90" wrapText="1"/>
    </xf>
    <xf numFmtId="9" fontId="3" fillId="0" borderId="13" xfId="0" applyNumberFormat="1" applyFont="1" applyBorder="1" applyAlignment="1">
      <alignment horizontal="center" vertical="center" textRotation="90" wrapText="1"/>
    </xf>
    <xf numFmtId="43" fontId="3" fillId="0" borderId="13" xfId="3" applyFont="1" applyBorder="1" applyAlignment="1">
      <alignment horizontal="center" vertical="center" textRotation="90" wrapText="1"/>
    </xf>
    <xf numFmtId="9" fontId="3" fillId="0" borderId="13" xfId="1" applyFont="1" applyBorder="1" applyAlignment="1">
      <alignment horizontal="center" vertical="center" textRotation="90" wrapText="1"/>
    </xf>
    <xf numFmtId="3" fontId="3" fillId="0" borderId="13" xfId="0" applyNumberFormat="1" applyFont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4" borderId="1" xfId="0" quotePrefix="1" applyFont="1" applyFill="1" applyBorder="1" applyAlignment="1">
      <alignment horizontal="center" vertical="center" wrapText="1"/>
    </xf>
    <xf numFmtId="41" fontId="6" fillId="4" borderId="1" xfId="2" applyFont="1" applyFill="1" applyBorder="1" applyAlignment="1">
      <alignment vertical="center" wrapText="1"/>
    </xf>
    <xf numFmtId="43" fontId="6" fillId="7" borderId="1" xfId="3" applyFont="1" applyFill="1" applyBorder="1" applyAlignment="1">
      <alignment horizontal="left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4" fillId="8" borderId="12" xfId="0" applyFont="1" applyFill="1" applyBorder="1" applyAlignment="1">
      <alignment horizontal="center" vertical="center" textRotation="90" wrapText="1"/>
    </xf>
    <xf numFmtId="0" fontId="4" fillId="8" borderId="19" xfId="0" applyFont="1" applyFill="1" applyBorder="1" applyAlignment="1">
      <alignment horizontal="center" vertical="center" textRotation="90" wrapText="1"/>
    </xf>
    <xf numFmtId="0" fontId="4" fillId="8" borderId="17" xfId="0" applyFont="1" applyFill="1" applyBorder="1" applyAlignment="1">
      <alignment horizontal="center" vertical="center" textRotation="90" wrapText="1"/>
    </xf>
    <xf numFmtId="43" fontId="6" fillId="4" borderId="13" xfId="3" applyFont="1" applyFill="1" applyBorder="1" applyAlignment="1">
      <alignment horizontal="center" vertical="center" textRotation="90" wrapText="1"/>
    </xf>
    <xf numFmtId="43" fontId="6" fillId="4" borderId="20" xfId="3" applyFont="1" applyFill="1" applyBorder="1" applyAlignment="1">
      <alignment horizontal="center" vertical="center" textRotation="90" wrapText="1"/>
    </xf>
    <xf numFmtId="43" fontId="6" fillId="4" borderId="14" xfId="3" applyFont="1" applyFill="1" applyBorder="1" applyAlignment="1">
      <alignment horizontal="center" vertical="center" textRotation="90" wrapText="1"/>
    </xf>
    <xf numFmtId="43" fontId="6" fillId="7" borderId="1" xfId="3" applyFont="1" applyFill="1" applyBorder="1" applyAlignment="1">
      <alignment horizontal="center" vertical="center" textRotation="90" wrapText="1"/>
    </xf>
    <xf numFmtId="43" fontId="6" fillId="4" borderId="1" xfId="3" applyFont="1" applyFill="1" applyBorder="1" applyAlignment="1">
      <alignment horizontal="center" vertical="center" textRotation="90" wrapText="1"/>
    </xf>
    <xf numFmtId="43" fontId="6" fillId="7" borderId="14" xfId="3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textRotation="90" wrapText="1"/>
    </xf>
    <xf numFmtId="43" fontId="6" fillId="7" borderId="1" xfId="3" applyFont="1" applyFill="1" applyBorder="1" applyAlignment="1">
      <alignment horizontal="center" vertical="center" textRotation="90" wrapText="1"/>
    </xf>
    <xf numFmtId="0" fontId="4" fillId="6" borderId="0" xfId="0" applyFont="1" applyFill="1" applyAlignment="1">
      <alignment vertical="center"/>
    </xf>
    <xf numFmtId="0" fontId="4" fillId="6" borderId="5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textRotation="90" wrapText="1"/>
    </xf>
    <xf numFmtId="0" fontId="3" fillId="6" borderId="0" xfId="0" applyFont="1" applyFill="1" applyBorder="1" applyAlignment="1">
      <alignment horizontal="center" vertical="center" textRotation="90" wrapText="1"/>
    </xf>
    <xf numFmtId="3" fontId="3" fillId="6" borderId="0" xfId="0" applyNumberFormat="1" applyFont="1" applyFill="1" applyBorder="1" applyAlignment="1">
      <alignment horizontal="center" vertical="center" textRotation="90" wrapText="1"/>
    </xf>
    <xf numFmtId="9" fontId="3" fillId="6" borderId="0" xfId="1" applyFont="1" applyFill="1" applyBorder="1" applyAlignment="1">
      <alignment horizontal="center" vertical="center" textRotation="90" wrapText="1"/>
    </xf>
    <xf numFmtId="41" fontId="3" fillId="6" borderId="0" xfId="2" applyFont="1" applyFill="1" applyBorder="1" applyAlignment="1">
      <alignment horizontal="center" vertical="center" textRotation="90" wrapText="1"/>
    </xf>
    <xf numFmtId="0" fontId="4" fillId="6" borderId="6" xfId="0" applyFont="1" applyFill="1" applyBorder="1" applyAlignment="1">
      <alignment vertical="center"/>
    </xf>
    <xf numFmtId="9" fontId="3" fillId="5" borderId="1" xfId="2" applyNumberFormat="1" applyFont="1" applyFill="1" applyBorder="1" applyAlignment="1">
      <alignment horizontal="center" vertical="center" textRotation="90" wrapText="1"/>
    </xf>
    <xf numFmtId="43" fontId="4" fillId="8" borderId="14" xfId="3" applyFont="1" applyFill="1" applyBorder="1" applyAlignment="1">
      <alignment horizontal="center" vertical="center" textRotation="90" wrapText="1"/>
    </xf>
    <xf numFmtId="43" fontId="6" fillId="7" borderId="1" xfId="3" applyNumberFormat="1" applyFont="1" applyFill="1" applyBorder="1" applyAlignment="1">
      <alignment vertical="center" textRotation="90" wrapText="1"/>
    </xf>
    <xf numFmtId="0" fontId="4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 textRotation="90"/>
    </xf>
    <xf numFmtId="164" fontId="4" fillId="0" borderId="0" xfId="3" applyNumberFormat="1" applyFont="1" applyBorder="1" applyAlignment="1">
      <alignment vertical="center" textRotation="90"/>
    </xf>
    <xf numFmtId="43" fontId="6" fillId="7" borderId="13" xfId="3" applyFont="1" applyFill="1" applyBorder="1" applyAlignment="1">
      <alignment horizontal="center" vertical="center" wrapText="1"/>
    </xf>
    <xf numFmtId="43" fontId="6" fillId="7" borderId="14" xfId="3" applyFont="1" applyFill="1" applyBorder="1" applyAlignment="1">
      <alignment horizontal="center" vertical="center" wrapText="1"/>
    </xf>
    <xf numFmtId="43" fontId="4" fillId="8" borderId="1" xfId="3" applyFont="1" applyFill="1" applyBorder="1" applyAlignment="1">
      <alignment horizontal="center" vertical="top" textRotation="90" wrapText="1"/>
    </xf>
    <xf numFmtId="43" fontId="4" fillId="8" borderId="14" xfId="3" applyFont="1" applyFill="1" applyBorder="1" applyAlignment="1">
      <alignment horizontal="center" vertical="top" textRotation="90" wrapText="1"/>
    </xf>
    <xf numFmtId="43" fontId="6" fillId="7" borderId="1" xfId="3" applyFont="1" applyFill="1" applyBorder="1" applyAlignment="1">
      <alignment horizontal="left" vertical="center" textRotation="90" wrapText="1"/>
    </xf>
    <xf numFmtId="167" fontId="6" fillId="7" borderId="13" xfId="3" applyNumberFormat="1" applyFont="1" applyFill="1" applyBorder="1" applyAlignment="1">
      <alignment horizontal="center" vertical="center" textRotation="180" wrapText="1" readingOrder="1"/>
    </xf>
    <xf numFmtId="167" fontId="6" fillId="7" borderId="14" xfId="3" applyNumberFormat="1" applyFont="1" applyFill="1" applyBorder="1" applyAlignment="1">
      <alignment horizontal="center" vertical="center" textRotation="180" wrapText="1" readingOrder="1"/>
    </xf>
    <xf numFmtId="43" fontId="6" fillId="7" borderId="1" xfId="3" applyFont="1" applyFill="1" applyBorder="1" applyAlignment="1">
      <alignment horizontal="center" vertical="center" textRotation="180" wrapText="1" readingOrder="1"/>
    </xf>
    <xf numFmtId="43" fontId="6" fillId="7" borderId="1" xfId="3" applyFont="1" applyFill="1" applyBorder="1" applyAlignment="1">
      <alignment vertical="center" textRotation="180" wrapText="1"/>
    </xf>
    <xf numFmtId="43" fontId="4" fillId="8" borderId="1" xfId="3" applyFont="1" applyFill="1" applyBorder="1" applyAlignment="1">
      <alignment horizontal="left" vertical="top" textRotation="180" wrapText="1"/>
    </xf>
    <xf numFmtId="4" fontId="3" fillId="0" borderId="17" xfId="0" applyNumberFormat="1" applyFont="1" applyBorder="1" applyAlignment="1">
      <alignment horizontal="center" vertical="center" textRotation="90" wrapText="1"/>
    </xf>
    <xf numFmtId="4" fontId="3" fillId="7" borderId="17" xfId="0" applyNumberFormat="1" applyFont="1" applyFill="1" applyBorder="1" applyAlignment="1">
      <alignment horizontal="center" vertical="center" textRotation="90" wrapText="1"/>
    </xf>
    <xf numFmtId="4" fontId="3" fillId="8" borderId="17" xfId="0" applyNumberFormat="1" applyFont="1" applyFill="1" applyBorder="1" applyAlignment="1">
      <alignment horizontal="center" vertical="center" textRotation="90" wrapText="1"/>
    </xf>
    <xf numFmtId="4" fontId="3" fillId="6" borderId="17" xfId="0" applyNumberFormat="1" applyFont="1" applyFill="1" applyBorder="1" applyAlignment="1">
      <alignment horizontal="center" vertical="center" textRotation="90" wrapText="1"/>
    </xf>
    <xf numFmtId="4" fontId="3" fillId="10" borderId="17" xfId="0" applyNumberFormat="1" applyFont="1" applyFill="1" applyBorder="1" applyAlignment="1">
      <alignment horizontal="center" vertical="center" textRotation="90" wrapText="1"/>
    </xf>
    <xf numFmtId="4" fontId="3" fillId="11" borderId="17" xfId="0" applyNumberFormat="1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left" vertical="center"/>
    </xf>
    <xf numFmtId="0" fontId="1" fillId="9" borderId="19" xfId="0" applyFont="1" applyFill="1" applyBorder="1" applyAlignment="1">
      <alignment horizontal="left" vertical="center"/>
    </xf>
    <xf numFmtId="0" fontId="1" fillId="9" borderId="17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9" fontId="3" fillId="0" borderId="13" xfId="1" applyFont="1" applyBorder="1" applyAlignment="1">
      <alignment horizontal="center" vertical="center" wrapText="1"/>
    </xf>
    <xf numFmtId="9" fontId="3" fillId="0" borderId="14" xfId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3" fontId="3" fillId="0" borderId="13" xfId="3" applyFont="1" applyFill="1" applyBorder="1" applyAlignment="1">
      <alignment horizontal="center" vertical="center" wrapText="1"/>
    </xf>
    <xf numFmtId="43" fontId="3" fillId="0" borderId="14" xfId="3" applyFont="1" applyFill="1" applyBorder="1" applyAlignment="1">
      <alignment horizontal="center" vertical="center" wrapText="1"/>
    </xf>
    <xf numFmtId="9" fontId="3" fillId="0" borderId="13" xfId="0" applyNumberFormat="1" applyFont="1" applyFill="1" applyBorder="1" applyAlignment="1">
      <alignment horizontal="center" vertical="center" wrapText="1"/>
    </xf>
    <xf numFmtId="9" fontId="3" fillId="0" borderId="14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9" fontId="3" fillId="0" borderId="13" xfId="1" applyFont="1" applyFill="1" applyBorder="1" applyAlignment="1">
      <alignment horizontal="center" vertical="center" wrapText="1"/>
    </xf>
    <xf numFmtId="9" fontId="3" fillId="0" borderId="14" xfId="1" applyFont="1" applyFill="1" applyBorder="1" applyAlignment="1">
      <alignment horizontal="center" vertical="center" wrapText="1"/>
    </xf>
    <xf numFmtId="43" fontId="3" fillId="0" borderId="13" xfId="3" applyFont="1" applyBorder="1" applyAlignment="1">
      <alignment horizontal="center" vertical="center" wrapText="1"/>
    </xf>
    <xf numFmtId="43" fontId="3" fillId="0" borderId="14" xfId="3" applyFont="1" applyBorder="1" applyAlignment="1">
      <alignment horizontal="center" vertical="center" wrapText="1"/>
    </xf>
    <xf numFmtId="43" fontId="3" fillId="0" borderId="1" xfId="3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5" borderId="12" xfId="0" applyFont="1" applyFill="1" applyBorder="1" applyAlignment="1">
      <alignment horizontal="center" vertical="center" textRotation="90" wrapText="1"/>
    </xf>
    <xf numFmtId="0" fontId="3" fillId="5" borderId="17" xfId="0" applyFont="1" applyFill="1" applyBorder="1" applyAlignment="1">
      <alignment horizontal="center" vertical="center" textRotation="90" wrapText="1"/>
    </xf>
    <xf numFmtId="0" fontId="3" fillId="5" borderId="19" xfId="0" applyFont="1" applyFill="1" applyBorder="1" applyAlignment="1">
      <alignment horizontal="center" vertical="center" textRotation="90" wrapText="1"/>
    </xf>
    <xf numFmtId="0" fontId="1" fillId="6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textRotation="90" wrapText="1"/>
    </xf>
    <xf numFmtId="0" fontId="4" fillId="8" borderId="19" xfId="0" applyFont="1" applyFill="1" applyBorder="1" applyAlignment="1">
      <alignment horizontal="center" vertical="center" textRotation="90" wrapText="1"/>
    </xf>
    <xf numFmtId="0" fontId="4" fillId="8" borderId="17" xfId="0" applyFont="1" applyFill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8" borderId="4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166" fontId="6" fillId="4" borderId="2" xfId="0" applyNumberFormat="1" applyFont="1" applyFill="1" applyBorder="1" applyAlignment="1">
      <alignment horizontal="center" vertical="center" wrapText="1"/>
    </xf>
    <xf numFmtId="166" fontId="6" fillId="4" borderId="3" xfId="0" applyNumberFormat="1" applyFont="1" applyFill="1" applyBorder="1" applyAlignment="1">
      <alignment horizontal="center" vertical="center" wrapText="1"/>
    </xf>
    <xf numFmtId="166" fontId="6" fillId="4" borderId="4" xfId="0" applyNumberFormat="1" applyFont="1" applyFill="1" applyBorder="1" applyAlignment="1">
      <alignment horizontal="center" vertical="center" wrapText="1"/>
    </xf>
    <xf numFmtId="166" fontId="6" fillId="4" borderId="5" xfId="0" applyNumberFormat="1" applyFont="1" applyFill="1" applyBorder="1" applyAlignment="1">
      <alignment horizontal="center" vertical="center" wrapText="1"/>
    </xf>
    <xf numFmtId="166" fontId="6" fillId="4" borderId="0" xfId="0" applyNumberFormat="1" applyFont="1" applyFill="1" applyBorder="1" applyAlignment="1">
      <alignment horizontal="center" vertical="center" wrapText="1"/>
    </xf>
    <xf numFmtId="166" fontId="6" fillId="4" borderId="6" xfId="0" applyNumberFormat="1" applyFont="1" applyFill="1" applyBorder="1" applyAlignment="1">
      <alignment horizontal="center" vertical="center" wrapText="1"/>
    </xf>
    <xf numFmtId="166" fontId="6" fillId="4" borderId="23" xfId="0" applyNumberFormat="1" applyFont="1" applyFill="1" applyBorder="1" applyAlignment="1">
      <alignment horizontal="center" vertical="center" wrapText="1"/>
    </xf>
    <xf numFmtId="166" fontId="6" fillId="4" borderId="24" xfId="0" applyNumberFormat="1" applyFont="1" applyFill="1" applyBorder="1" applyAlignment="1">
      <alignment horizontal="center" vertical="center" wrapText="1"/>
    </xf>
    <xf numFmtId="166" fontId="6" fillId="4" borderId="25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43" fontId="6" fillId="4" borderId="13" xfId="3" applyNumberFormat="1" applyFont="1" applyFill="1" applyBorder="1" applyAlignment="1">
      <alignment horizontal="center" vertical="center" textRotation="90" wrapText="1"/>
    </xf>
    <xf numFmtId="43" fontId="6" fillId="4" borderId="20" xfId="3" applyNumberFormat="1" applyFont="1" applyFill="1" applyBorder="1" applyAlignment="1">
      <alignment horizontal="center" vertical="center" textRotation="90" wrapText="1"/>
    </xf>
    <xf numFmtId="43" fontId="6" fillId="4" borderId="22" xfId="3" applyNumberFormat="1" applyFont="1" applyFill="1" applyBorder="1" applyAlignment="1">
      <alignment horizontal="center" vertical="center" textRotation="90" wrapText="1"/>
    </xf>
    <xf numFmtId="166" fontId="6" fillId="4" borderId="13" xfId="3" applyNumberFormat="1" applyFont="1" applyFill="1" applyBorder="1" applyAlignment="1">
      <alignment horizontal="center" vertical="center" textRotation="90" wrapText="1"/>
    </xf>
    <xf numFmtId="166" fontId="6" fillId="4" borderId="20" xfId="3" applyNumberFormat="1" applyFont="1" applyFill="1" applyBorder="1" applyAlignment="1">
      <alignment horizontal="center" vertical="center" textRotation="90" wrapText="1"/>
    </xf>
    <xf numFmtId="166" fontId="6" fillId="4" borderId="22" xfId="3" applyNumberFormat="1" applyFont="1" applyFill="1" applyBorder="1" applyAlignment="1">
      <alignment horizontal="center" vertical="center" textRotation="90" wrapText="1"/>
    </xf>
    <xf numFmtId="43" fontId="6" fillId="7" borderId="13" xfId="3" applyFont="1" applyFill="1" applyBorder="1" applyAlignment="1">
      <alignment horizontal="center" vertical="center" textRotation="90" wrapText="1"/>
    </xf>
    <xf numFmtId="43" fontId="6" fillId="7" borderId="20" xfId="3" applyFont="1" applyFill="1" applyBorder="1" applyAlignment="1">
      <alignment horizontal="center" vertical="center" textRotation="90" wrapText="1"/>
    </xf>
    <xf numFmtId="43" fontId="6" fillId="7" borderId="14" xfId="3" applyFont="1" applyFill="1" applyBorder="1" applyAlignment="1">
      <alignment horizontal="center" vertical="center" textRotation="90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3" fontId="6" fillId="4" borderId="13" xfId="3" applyFont="1" applyFill="1" applyBorder="1" applyAlignment="1">
      <alignment horizontal="center" vertical="center" textRotation="90" wrapText="1"/>
    </xf>
    <xf numFmtId="43" fontId="6" fillId="4" borderId="20" xfId="3" applyFont="1" applyFill="1" applyBorder="1" applyAlignment="1">
      <alignment horizontal="center" vertical="center" textRotation="90" wrapText="1"/>
    </xf>
    <xf numFmtId="43" fontId="6" fillId="4" borderId="14" xfId="3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17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43" fontId="6" fillId="7" borderId="13" xfId="3" applyNumberFormat="1" applyFont="1" applyFill="1" applyBorder="1" applyAlignment="1">
      <alignment horizontal="center" vertical="center" textRotation="90" wrapText="1"/>
    </xf>
    <xf numFmtId="43" fontId="6" fillId="7" borderId="20" xfId="3" applyNumberFormat="1" applyFont="1" applyFill="1" applyBorder="1" applyAlignment="1">
      <alignment horizontal="center" vertical="center" textRotation="90" wrapText="1"/>
    </xf>
    <xf numFmtId="43" fontId="6" fillId="7" borderId="22" xfId="3" applyNumberFormat="1" applyFont="1" applyFill="1" applyBorder="1" applyAlignment="1">
      <alignment horizontal="center" vertical="center" textRotation="90" wrapText="1"/>
    </xf>
    <xf numFmtId="43" fontId="13" fillId="7" borderId="13" xfId="3" applyFont="1" applyFill="1" applyBorder="1" applyAlignment="1">
      <alignment horizontal="center" vertical="center" textRotation="90" wrapText="1"/>
    </xf>
    <xf numFmtId="43" fontId="13" fillId="7" borderId="14" xfId="3" applyFont="1" applyFill="1" applyBorder="1" applyAlignment="1">
      <alignment horizontal="center" vertical="center" textRotation="90" wrapText="1"/>
    </xf>
    <xf numFmtId="43" fontId="13" fillId="4" borderId="13" xfId="3" applyFont="1" applyFill="1" applyBorder="1" applyAlignment="1">
      <alignment horizontal="left" vertical="center" textRotation="90" wrapText="1"/>
    </xf>
    <xf numFmtId="43" fontId="13" fillId="4" borderId="20" xfId="3" applyFont="1" applyFill="1" applyBorder="1" applyAlignment="1">
      <alignment horizontal="left" vertical="center" textRotation="90" wrapText="1"/>
    </xf>
    <xf numFmtId="43" fontId="13" fillId="4" borderId="14" xfId="3" applyFont="1" applyFill="1" applyBorder="1" applyAlignment="1">
      <alignment horizontal="left" vertical="center" textRotation="90" wrapText="1"/>
    </xf>
    <xf numFmtId="43" fontId="13" fillId="4" borderId="13" xfId="3" applyFont="1" applyFill="1" applyBorder="1" applyAlignment="1">
      <alignment horizontal="center" vertical="center" textRotation="90" wrapText="1"/>
    </xf>
    <xf numFmtId="43" fontId="13" fillId="4" borderId="20" xfId="3" applyFont="1" applyFill="1" applyBorder="1" applyAlignment="1">
      <alignment horizontal="center" vertical="center" textRotation="90" wrapText="1"/>
    </xf>
    <xf numFmtId="43" fontId="13" fillId="4" borderId="14" xfId="3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6" fontId="6" fillId="7" borderId="13" xfId="3" applyNumberFormat="1" applyFont="1" applyFill="1" applyBorder="1" applyAlignment="1">
      <alignment horizontal="center" vertical="center" textRotation="90" wrapText="1"/>
    </xf>
    <xf numFmtId="166" fontId="6" fillId="7" borderId="14" xfId="3" applyNumberFormat="1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8" borderId="0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43" fontId="6" fillId="7" borderId="1" xfId="3" applyFont="1" applyFill="1" applyBorder="1" applyAlignment="1">
      <alignment horizontal="center" vertical="center" textRotation="90" wrapText="1"/>
    </xf>
  </cellXfs>
  <cellStyles count="6">
    <cellStyle name="Comma" xfId="3" builtinId="3"/>
    <cellStyle name="Comma [0]" xfId="2" builtinId="6"/>
    <cellStyle name="Hyperlink" xfId="5" builtinId="8"/>
    <cellStyle name="Normal" xfId="0" builtinId="0"/>
    <cellStyle name="Normal_Sheet1" xfId="4"/>
    <cellStyle name="Percent" xfId="1" builtinId="5"/>
  </cellStyles>
  <dxfs count="0"/>
  <tableStyles count="0" defaultTableStyle="TableStyleMedium2" defaultPivotStyle="PivotStyleLight16"/>
  <colors>
    <mruColors>
      <color rgb="FFC9F9FF"/>
      <color rgb="FFCCECFF"/>
      <color rgb="FFC1EAFF"/>
      <color rgb="FF0000FF"/>
      <color rgb="FF99CC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/Downloads/2016_Sukuan%20Pe-1_PATA%203A%203B%203C%2028hingga%2031%20Mac%20Sukuan%20pertama%202016%20raz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TA"/>
      <sheetName val="PATA 3A"/>
      <sheetName val="PATA 3B"/>
      <sheetName val="PATA 3C FH"/>
      <sheetName val="PATA 3D"/>
      <sheetName val="PATA 3E"/>
      <sheetName val="Sheet2"/>
      <sheetName val="Sheet5"/>
    </sheetNames>
    <sheetDataSet>
      <sheetData sheetId="0" refreshError="1"/>
      <sheetData sheetId="1" refreshError="1"/>
      <sheetData sheetId="2" refreshError="1">
        <row r="13">
          <cell r="E13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B1:E14"/>
  <sheetViews>
    <sheetView zoomScale="90" zoomScaleNormal="90" zoomScaleSheetLayoutView="110" workbookViewId="0">
      <selection activeCell="D4" sqref="D4"/>
    </sheetView>
  </sheetViews>
  <sheetFormatPr defaultRowHeight="15"/>
  <cols>
    <col min="1" max="1" width="2" customWidth="1"/>
    <col min="2" max="2" width="4.85546875" customWidth="1"/>
    <col min="3" max="3" width="17" style="86" customWidth="1"/>
    <col min="4" max="4" width="99.28515625" customWidth="1"/>
    <col min="5" max="5" width="33.85546875" customWidth="1"/>
  </cols>
  <sheetData>
    <row r="1" spans="2:5" s="18" customFormat="1" ht="7.5" customHeight="1">
      <c r="C1" s="78"/>
    </row>
    <row r="2" spans="2:5" s="18" customFormat="1" ht="22.5" customHeight="1">
      <c r="C2" s="78"/>
      <c r="D2" s="79" t="s">
        <v>241</v>
      </c>
    </row>
    <row r="3" spans="2:5" s="18" customFormat="1" ht="22.5" customHeight="1">
      <c r="C3" s="80" t="s">
        <v>178</v>
      </c>
      <c r="D3" s="81"/>
    </row>
    <row r="4" spans="2:5" s="18" customFormat="1" ht="22.5" customHeight="1">
      <c r="C4" s="78" t="s">
        <v>154</v>
      </c>
      <c r="D4" s="82" t="s">
        <v>242</v>
      </c>
    </row>
    <row r="5" spans="2:5" s="18" customFormat="1" ht="22.5" customHeight="1">
      <c r="C5" s="78"/>
      <c r="D5" s="82"/>
    </row>
    <row r="6" spans="2:5" s="18" customFormat="1" ht="17.25" customHeight="1">
      <c r="B6" s="245" t="s">
        <v>155</v>
      </c>
      <c r="C6" s="245"/>
      <c r="D6" s="245"/>
      <c r="E6" s="83" t="s">
        <v>156</v>
      </c>
    </row>
    <row r="7" spans="2:5" s="85" customFormat="1" ht="17.25" customHeight="1">
      <c r="B7" s="75">
        <v>1</v>
      </c>
      <c r="C7" s="104" t="s">
        <v>157</v>
      </c>
      <c r="D7" s="84" t="s">
        <v>158</v>
      </c>
      <c r="E7" s="75" t="s">
        <v>159</v>
      </c>
    </row>
    <row r="8" spans="2:5" s="85" customFormat="1" ht="17.25" customHeight="1">
      <c r="B8" s="75">
        <f>B7+1</f>
        <v>2</v>
      </c>
      <c r="C8" s="104" t="s">
        <v>160</v>
      </c>
      <c r="D8" s="84" t="s">
        <v>161</v>
      </c>
      <c r="E8" s="75" t="s">
        <v>159</v>
      </c>
    </row>
    <row r="9" spans="2:5" s="85" customFormat="1" ht="17.25" customHeight="1">
      <c r="B9" s="75">
        <v>3</v>
      </c>
      <c r="C9" s="104" t="s">
        <v>162</v>
      </c>
      <c r="D9" s="84" t="s">
        <v>163</v>
      </c>
      <c r="E9" s="75" t="s">
        <v>159</v>
      </c>
    </row>
    <row r="10" spans="2:5" s="4" customFormat="1" ht="17.25" customHeight="1">
      <c r="B10" s="77">
        <v>4</v>
      </c>
      <c r="C10" s="104" t="s">
        <v>164</v>
      </c>
      <c r="D10" s="84" t="s">
        <v>166</v>
      </c>
      <c r="E10" s="77" t="s">
        <v>159</v>
      </c>
    </row>
    <row r="11" spans="2:5" s="4" customFormat="1" ht="17.25" customHeight="1">
      <c r="B11" s="77">
        <v>5</v>
      </c>
      <c r="C11" s="104" t="s">
        <v>165</v>
      </c>
      <c r="D11" s="84" t="s">
        <v>167</v>
      </c>
      <c r="E11" s="77" t="s">
        <v>159</v>
      </c>
    </row>
    <row r="12" spans="2:5" ht="15.75">
      <c r="C12" s="16"/>
    </row>
    <row r="13" spans="2:5" ht="15.75">
      <c r="C13" s="16"/>
    </row>
    <row r="14" spans="2:5" ht="15.75">
      <c r="C14" s="16"/>
    </row>
  </sheetData>
  <mergeCells count="1">
    <mergeCell ref="B6:D6"/>
  </mergeCells>
  <hyperlinks>
    <hyperlink ref="C7" location="'PATA 3A'!A1" display="3A"/>
    <hyperlink ref="C8" location="'PATA 3B'!A1" display="3B"/>
    <hyperlink ref="C9" location="'PATA 3C'!A1" display="3C"/>
    <hyperlink ref="C10" location="'PATA 3D'!A1" display="3D"/>
    <hyperlink ref="C11" location="'PATA 3E'!A1" display="3E"/>
  </hyperlinks>
  <printOptions horizontalCentered="1"/>
  <pageMargins left="0.19685039370078741" right="0.19685039370078741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D410"/>
  <sheetViews>
    <sheetView view="pageBreakPreview" topLeftCell="A339" zoomScaleNormal="70" zoomScaleSheetLayoutView="100" workbookViewId="0">
      <selection activeCell="AA352" sqref="AA352"/>
    </sheetView>
  </sheetViews>
  <sheetFormatPr defaultRowHeight="15"/>
  <cols>
    <col min="1" max="2" width="2" customWidth="1"/>
    <col min="3" max="3" width="30.5703125" customWidth="1"/>
    <col min="4" max="8" width="8.28515625" customWidth="1"/>
    <col min="9" max="10" width="15.140625" customWidth="1"/>
    <col min="11" max="11" width="15" customWidth="1"/>
    <col min="12" max="12" width="14.42578125" customWidth="1"/>
    <col min="13" max="13" width="12.7109375" customWidth="1"/>
    <col min="14" max="14" width="9.140625" customWidth="1"/>
    <col min="15" max="18" width="8.28515625" customWidth="1"/>
    <col min="19" max="19" width="11.140625" customWidth="1"/>
    <col min="20" max="23" width="8.28515625" customWidth="1"/>
    <col min="24" max="24" width="2" customWidth="1"/>
    <col min="25" max="25" width="0.85546875" customWidth="1"/>
  </cols>
  <sheetData>
    <row r="2" spans="2:30" s="4" customFormat="1" ht="15.7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" t="s">
        <v>0</v>
      </c>
      <c r="X2" s="7"/>
      <c r="Y2" s="10"/>
    </row>
    <row r="3" spans="2:30" s="4" customFormat="1" ht="15" customHeight="1">
      <c r="B3" s="9"/>
      <c r="C3" s="262" t="s">
        <v>1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8"/>
      <c r="Y3" s="10"/>
    </row>
    <row r="4" spans="2:30" s="4" customFormat="1" ht="15.75">
      <c r="B4" s="9"/>
      <c r="C4" s="256" t="s">
        <v>251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8"/>
      <c r="Y4" s="10"/>
    </row>
    <row r="5" spans="2:30" s="4" customForma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8"/>
      <c r="Y5" s="10"/>
    </row>
    <row r="6" spans="2:30" s="4" customFormat="1" ht="15.75">
      <c r="B6" s="9"/>
      <c r="C6" s="3" t="s">
        <v>42</v>
      </c>
      <c r="D6" s="263" t="s">
        <v>41</v>
      </c>
      <c r="E6" s="263"/>
      <c r="F6" s="263"/>
      <c r="G6" s="263"/>
      <c r="H6" s="263"/>
      <c r="I6" s="10"/>
      <c r="J6" s="10"/>
      <c r="K6" s="10"/>
      <c r="L6" s="10"/>
      <c r="M6" s="10"/>
      <c r="N6" s="10"/>
      <c r="O6" s="3" t="s">
        <v>48</v>
      </c>
      <c r="P6" s="10"/>
      <c r="Q6" s="10"/>
      <c r="R6" s="263" t="s">
        <v>49</v>
      </c>
      <c r="S6" s="263"/>
      <c r="T6" s="263"/>
      <c r="U6" s="263"/>
      <c r="V6" s="10"/>
      <c r="W6" s="10"/>
      <c r="X6" s="8"/>
      <c r="Y6" s="10"/>
    </row>
    <row r="7" spans="2:30" s="4" customFormat="1" ht="15.75">
      <c r="B7" s="9"/>
      <c r="C7" s="3" t="s">
        <v>44</v>
      </c>
      <c r="D7" s="257" t="s">
        <v>43</v>
      </c>
      <c r="E7" s="257"/>
      <c r="F7" s="257"/>
      <c r="G7" s="257"/>
      <c r="H7" s="257"/>
      <c r="I7" s="10"/>
      <c r="J7" s="10"/>
      <c r="K7" s="10"/>
      <c r="L7" s="10"/>
      <c r="M7" s="10"/>
      <c r="N7" s="10"/>
      <c r="O7" s="3" t="s">
        <v>47</v>
      </c>
      <c r="P7" s="10"/>
      <c r="Q7" s="10"/>
      <c r="R7" s="269" t="s">
        <v>28</v>
      </c>
      <c r="S7" s="270"/>
      <c r="T7" s="270"/>
      <c r="U7" s="270"/>
      <c r="V7" s="10"/>
      <c r="W7" s="87"/>
      <c r="X7" s="89"/>
      <c r="Y7" s="60"/>
      <c r="Z7" s="45"/>
      <c r="AA7" s="45"/>
      <c r="AB7" s="45"/>
    </row>
    <row r="8" spans="2:30" s="4" customFormat="1" ht="15.75">
      <c r="B8" s="9"/>
      <c r="C8" s="3" t="s">
        <v>46</v>
      </c>
      <c r="D8" s="259" t="s">
        <v>45</v>
      </c>
      <c r="E8" s="259"/>
      <c r="F8" s="259"/>
      <c r="G8" s="259"/>
      <c r="H8" s="259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8"/>
      <c r="Y8" s="10"/>
    </row>
    <row r="9" spans="2:30" s="4" customFormat="1">
      <c r="B9" s="9"/>
      <c r="C9" s="3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8"/>
      <c r="Y9" s="10"/>
    </row>
    <row r="10" spans="2:30" s="4" customFormat="1" ht="36" customHeight="1">
      <c r="B10" s="9"/>
      <c r="C10" s="265" t="s">
        <v>50</v>
      </c>
      <c r="D10" s="265" t="s">
        <v>2</v>
      </c>
      <c r="E10" s="265"/>
      <c r="F10" s="265" t="s">
        <v>3</v>
      </c>
      <c r="G10" s="265"/>
      <c r="H10" s="265"/>
      <c r="I10" s="265"/>
      <c r="J10" s="265"/>
      <c r="K10" s="265" t="s">
        <v>4</v>
      </c>
      <c r="L10" s="265"/>
      <c r="M10" s="265"/>
      <c r="N10" s="265" t="s">
        <v>5</v>
      </c>
      <c r="O10" s="265"/>
      <c r="P10" s="265"/>
      <c r="Q10" s="265"/>
      <c r="R10" s="265"/>
      <c r="S10" s="265" t="s">
        <v>6</v>
      </c>
      <c r="T10" s="265"/>
      <c r="U10" s="265"/>
      <c r="V10" s="265"/>
      <c r="W10" s="265"/>
      <c r="X10" s="8"/>
      <c r="Y10" s="10"/>
    </row>
    <row r="11" spans="2:30" s="4" customFormat="1" ht="26.25" customHeight="1">
      <c r="B11" s="9"/>
      <c r="C11" s="265"/>
      <c r="D11" s="266" t="s">
        <v>7</v>
      </c>
      <c r="E11" s="253" t="s">
        <v>8</v>
      </c>
      <c r="F11" s="268" t="s">
        <v>9</v>
      </c>
      <c r="G11" s="268"/>
      <c r="H11" s="268"/>
      <c r="I11" s="268" t="s">
        <v>10</v>
      </c>
      <c r="J11" s="268"/>
      <c r="K11" s="253" t="s">
        <v>11</v>
      </c>
      <c r="L11" s="253" t="s">
        <v>12</v>
      </c>
      <c r="M11" s="253" t="s">
        <v>13</v>
      </c>
      <c r="N11" s="253" t="s">
        <v>58</v>
      </c>
      <c r="O11" s="253" t="s">
        <v>183</v>
      </c>
      <c r="P11" s="253" t="s">
        <v>15</v>
      </c>
      <c r="Q11" s="253" t="s">
        <v>16</v>
      </c>
      <c r="R11" s="253" t="s">
        <v>17</v>
      </c>
      <c r="S11" s="253" t="s">
        <v>51</v>
      </c>
      <c r="T11" s="253" t="s">
        <v>18</v>
      </c>
      <c r="U11" s="253" t="s">
        <v>19</v>
      </c>
      <c r="V11" s="253" t="s">
        <v>20</v>
      </c>
      <c r="W11" s="253" t="s">
        <v>21</v>
      </c>
      <c r="X11" s="8"/>
      <c r="Y11" s="10"/>
    </row>
    <row r="12" spans="2:30" s="16" customFormat="1" ht="95.25" customHeight="1">
      <c r="B12" s="26"/>
      <c r="C12" s="265"/>
      <c r="D12" s="267"/>
      <c r="E12" s="253"/>
      <c r="F12" s="19" t="s">
        <v>22</v>
      </c>
      <c r="G12" s="19" t="s">
        <v>23</v>
      </c>
      <c r="H12" s="19" t="s">
        <v>24</v>
      </c>
      <c r="I12" s="39" t="s">
        <v>126</v>
      </c>
      <c r="J12" s="19" t="s">
        <v>25</v>
      </c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15"/>
      <c r="Y12" s="14"/>
    </row>
    <row r="13" spans="2:30" s="4" customFormat="1" ht="15.75">
      <c r="B13" s="9"/>
      <c r="C13" s="264" t="s">
        <v>26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8"/>
      <c r="Y13" s="10"/>
      <c r="Z13" s="268"/>
      <c r="AA13" s="268"/>
      <c r="AB13" s="268"/>
    </row>
    <row r="14" spans="2:30" s="4" customFormat="1" ht="15.75" customHeight="1">
      <c r="B14" s="9"/>
      <c r="C14" s="20" t="s">
        <v>55</v>
      </c>
      <c r="D14" s="199"/>
      <c r="E14" s="199"/>
      <c r="F14" s="21">
        <v>4</v>
      </c>
      <c r="G14" s="21">
        <v>2</v>
      </c>
      <c r="H14" s="22">
        <f>2/3*1</f>
        <v>0.66666666666666663</v>
      </c>
      <c r="I14" s="112">
        <v>1</v>
      </c>
      <c r="J14" s="112">
        <v>1</v>
      </c>
      <c r="K14" s="131">
        <v>119336.802</v>
      </c>
      <c r="L14" s="131">
        <f>K14*(9/12)</f>
        <v>89502.60149999999</v>
      </c>
      <c r="M14" s="113">
        <f>L14/K14</f>
        <v>0.74999999999999989</v>
      </c>
      <c r="N14" s="22">
        <v>1</v>
      </c>
      <c r="O14" s="21">
        <v>14</v>
      </c>
      <c r="P14" s="21">
        <v>1</v>
      </c>
      <c r="Q14" s="21">
        <v>1</v>
      </c>
      <c r="R14" s="21">
        <v>2</v>
      </c>
      <c r="S14" s="22">
        <v>1</v>
      </c>
      <c r="T14" s="21">
        <v>2</v>
      </c>
      <c r="U14" s="21" t="s">
        <v>28</v>
      </c>
      <c r="V14" s="21" t="s">
        <v>28</v>
      </c>
      <c r="W14" s="23" t="s">
        <v>28</v>
      </c>
      <c r="X14" s="8"/>
      <c r="Y14" s="10">
        <v>2</v>
      </c>
    </row>
    <row r="15" spans="2:30" s="4" customFormat="1" ht="15.75">
      <c r="B15" s="9"/>
      <c r="C15" s="264" t="s">
        <v>31</v>
      </c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8"/>
      <c r="Y15" s="10">
        <v>4</v>
      </c>
      <c r="AA15" s="18"/>
      <c r="AB15" s="18"/>
      <c r="AC15" s="18"/>
      <c r="AD15" s="18"/>
    </row>
    <row r="16" spans="2:30" s="18" customFormat="1" ht="15.75" customHeight="1">
      <c r="B16" s="2"/>
      <c r="C16" s="20" t="s">
        <v>52</v>
      </c>
      <c r="D16" s="274" t="s">
        <v>132</v>
      </c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6"/>
      <c r="X16" s="17"/>
      <c r="Y16" s="3">
        <v>5</v>
      </c>
      <c r="AD16" s="18">
        <v>442183.26</v>
      </c>
    </row>
    <row r="17" spans="2:30" s="18" customFormat="1" ht="15.75" customHeight="1">
      <c r="B17" s="2"/>
      <c r="C17" s="20" t="s">
        <v>53</v>
      </c>
      <c r="D17" s="277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9"/>
      <c r="X17" s="17"/>
      <c r="Y17" s="3">
        <v>6</v>
      </c>
    </row>
    <row r="18" spans="2:30" s="4" customFormat="1" ht="15.75">
      <c r="B18" s="9"/>
      <c r="C18" s="264" t="s">
        <v>32</v>
      </c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8"/>
      <c r="Y18" s="10"/>
    </row>
    <row r="19" spans="2:30" s="4" customFormat="1" ht="15.75" customHeight="1">
      <c r="B19" s="9"/>
      <c r="C19" s="20" t="s">
        <v>27</v>
      </c>
      <c r="D19" s="299" t="s">
        <v>131</v>
      </c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1"/>
      <c r="X19" s="8"/>
      <c r="Y19" s="10"/>
    </row>
    <row r="20" spans="2:30" s="4" customFormat="1" ht="15.75" customHeight="1">
      <c r="B20" s="9"/>
      <c r="C20" s="20" t="s">
        <v>55</v>
      </c>
      <c r="D20" s="274" t="s">
        <v>133</v>
      </c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6"/>
      <c r="X20" s="8"/>
      <c r="Y20" s="10"/>
      <c r="AD20" s="4">
        <v>109810.9564</v>
      </c>
    </row>
    <row r="21" spans="2:30" s="4" customFormat="1" ht="15.75" customHeight="1">
      <c r="B21" s="9"/>
      <c r="C21" s="20" t="s">
        <v>56</v>
      </c>
      <c r="D21" s="280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2"/>
      <c r="X21" s="8"/>
      <c r="Y21" s="10"/>
    </row>
    <row r="22" spans="2:30" s="4" customFormat="1" ht="15.75" customHeight="1">
      <c r="B22" s="9"/>
      <c r="C22" s="20" t="s">
        <v>52</v>
      </c>
      <c r="D22" s="280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2"/>
      <c r="X22" s="8"/>
      <c r="Y22" s="10"/>
    </row>
    <row r="23" spans="2:30" s="4" customFormat="1" ht="15.75" customHeight="1">
      <c r="B23" s="9"/>
      <c r="C23" s="20" t="s">
        <v>53</v>
      </c>
      <c r="D23" s="277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9"/>
      <c r="X23" s="8"/>
      <c r="Y23" s="10"/>
      <c r="AD23" s="4">
        <v>152173.5</v>
      </c>
    </row>
    <row r="24" spans="2:30" s="16" customFormat="1" ht="15.75">
      <c r="B24" s="26"/>
      <c r="C24" s="106" t="s">
        <v>33</v>
      </c>
      <c r="D24" s="97">
        <f>SUM(D14:D14)</f>
        <v>0</v>
      </c>
      <c r="E24" s="97">
        <f>SUM(E14:E14)</f>
        <v>0</v>
      </c>
      <c r="F24" s="97">
        <f>SUM(F14:F14)</f>
        <v>4</v>
      </c>
      <c r="G24" s="97">
        <f>SUM(G14:G14)</f>
        <v>2</v>
      </c>
      <c r="H24" s="107">
        <f>G24/F24</f>
        <v>0.5</v>
      </c>
      <c r="I24" s="108">
        <f>9/10</f>
        <v>0.9</v>
      </c>
      <c r="J24" s="108">
        <v>1</v>
      </c>
      <c r="K24" s="105">
        <f>SUM(K14:K14)</f>
        <v>119336.802</v>
      </c>
      <c r="L24" s="105">
        <f>SUM(L14:L14)</f>
        <v>89502.60149999999</v>
      </c>
      <c r="M24" s="108">
        <f>L24/K24</f>
        <v>0.74999999999999989</v>
      </c>
      <c r="N24" s="107">
        <v>1</v>
      </c>
      <c r="O24" s="97">
        <f>SUM(O14:O14)</f>
        <v>14</v>
      </c>
      <c r="P24" s="97">
        <f>SUM(P14:P14)</f>
        <v>1</v>
      </c>
      <c r="Q24" s="97">
        <f>SUM(Q14:Q14)</f>
        <v>1</v>
      </c>
      <c r="R24" s="97">
        <f>SUM(R14:R14)</f>
        <v>2</v>
      </c>
      <c r="S24" s="107">
        <v>1</v>
      </c>
      <c r="T24" s="97">
        <f>SUM(T14:T14)</f>
        <v>2</v>
      </c>
      <c r="U24" s="97">
        <f>SUM(U14:U14)</f>
        <v>0</v>
      </c>
      <c r="V24" s="97">
        <f>SUM(V14:V14)</f>
        <v>0</v>
      </c>
      <c r="W24" s="117">
        <f>SUM(W14:W14)</f>
        <v>0</v>
      </c>
      <c r="X24" s="15"/>
      <c r="Y24" s="14"/>
    </row>
    <row r="25" spans="2:30" s="4" customFormat="1" ht="34.5" customHeight="1">
      <c r="B25" s="9"/>
      <c r="C25" s="261" t="s">
        <v>34</v>
      </c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8"/>
      <c r="Y25" s="10"/>
      <c r="AC25" s="16"/>
    </row>
    <row r="26" spans="2:30" s="4" customFormat="1">
      <c r="B26" s="9"/>
      <c r="C26" s="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8"/>
      <c r="Y26" s="10"/>
    </row>
    <row r="27" spans="2:30" s="4" customFormat="1" ht="15.75">
      <c r="B27" s="9"/>
      <c r="C27" s="182"/>
      <c r="D27" s="3"/>
      <c r="E27" s="3"/>
      <c r="F27" s="246" t="s">
        <v>184</v>
      </c>
      <c r="G27" s="247"/>
      <c r="H27" s="248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8"/>
      <c r="Y27" s="10"/>
    </row>
    <row r="28" spans="2:30" s="4" customFormat="1">
      <c r="B28" s="9"/>
      <c r="D28" s="10"/>
      <c r="E28" s="10"/>
      <c r="F28" s="185" t="s">
        <v>243</v>
      </c>
      <c r="I28" s="10"/>
      <c r="J28" s="14">
        <v>3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8"/>
      <c r="Y28" s="10"/>
    </row>
    <row r="29" spans="2:30" s="4" customFormat="1">
      <c r="B29" s="9"/>
      <c r="D29" s="10"/>
      <c r="E29" s="10"/>
      <c r="F29" s="185" t="s">
        <v>244</v>
      </c>
      <c r="I29" s="10"/>
      <c r="J29" s="14">
        <v>3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8"/>
      <c r="Y29" s="10"/>
    </row>
    <row r="30" spans="2:30" s="4" customFormat="1">
      <c r="B30" s="9"/>
      <c r="D30" s="10"/>
      <c r="E30" s="10"/>
      <c r="F30" s="185" t="s">
        <v>245</v>
      </c>
      <c r="I30" s="10"/>
      <c r="J30" s="14">
        <v>1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8"/>
      <c r="Y30" s="10"/>
    </row>
    <row r="31" spans="2:30" s="4" customFormat="1">
      <c r="B31" s="9"/>
      <c r="C31" s="18"/>
      <c r="D31" s="10"/>
      <c r="E31" s="10"/>
      <c r="F31" s="185" t="s">
        <v>246</v>
      </c>
      <c r="I31" s="10"/>
      <c r="J31" s="14">
        <v>1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8"/>
      <c r="Y31" s="10"/>
    </row>
    <row r="32" spans="2:30" s="4" customFormat="1" ht="15.75">
      <c r="B32" s="9"/>
      <c r="C32" s="182" t="s">
        <v>127</v>
      </c>
      <c r="D32" s="3"/>
      <c r="E32" s="3"/>
      <c r="F32" s="185" t="s">
        <v>247</v>
      </c>
      <c r="I32" s="10"/>
      <c r="J32" s="14">
        <v>1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8"/>
      <c r="Y32" s="10"/>
    </row>
    <row r="33" spans="2:30" s="4" customFormat="1">
      <c r="B33" s="9"/>
      <c r="C33" s="4" t="s">
        <v>128</v>
      </c>
      <c r="F33" s="10" t="s">
        <v>250</v>
      </c>
      <c r="G33" s="10"/>
      <c r="H33" s="10"/>
      <c r="I33" s="10"/>
      <c r="J33" s="14">
        <v>1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8"/>
      <c r="Y33" s="10"/>
    </row>
    <row r="34" spans="2:30" s="4" customFormat="1">
      <c r="B34" s="9"/>
      <c r="C34" s="4" t="s">
        <v>129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8"/>
      <c r="Y34" s="10"/>
    </row>
    <row r="35" spans="2:30" s="4" customFormat="1">
      <c r="B35" s="9"/>
      <c r="C35" s="4" t="s">
        <v>228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8"/>
      <c r="Y35" s="10"/>
    </row>
    <row r="36" spans="2:30" s="4" customFormat="1" ht="15.75">
      <c r="B36" s="9"/>
      <c r="C36" s="184"/>
      <c r="D36" s="183"/>
      <c r="E36" s="18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8"/>
      <c r="Y36" s="10"/>
    </row>
    <row r="37" spans="2:30" s="4" customFormat="1">
      <c r="B37" s="9"/>
      <c r="C37" s="4" t="s">
        <v>249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8"/>
      <c r="Y37" s="10"/>
    </row>
    <row r="38" spans="2:30" s="4" customFormat="1">
      <c r="B38" s="9"/>
      <c r="C38" s="4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8"/>
      <c r="Y38" s="10"/>
    </row>
    <row r="39" spans="2:30" s="4" customFormat="1">
      <c r="B39" s="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8"/>
      <c r="Y39" s="10"/>
    </row>
    <row r="40" spans="2:30" s="4" customFormat="1">
      <c r="B40" s="9"/>
      <c r="C40" s="3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8"/>
      <c r="Y40" s="10"/>
    </row>
    <row r="41" spans="2:30" s="4" customFormat="1">
      <c r="B41" s="9"/>
      <c r="C41" s="3" t="s">
        <v>35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3" t="s">
        <v>36</v>
      </c>
      <c r="O41" s="10"/>
      <c r="P41" s="10"/>
      <c r="Q41" s="10"/>
      <c r="R41" s="10"/>
      <c r="S41" s="10"/>
      <c r="T41" s="10"/>
      <c r="U41" s="10"/>
      <c r="V41" s="10"/>
      <c r="W41" s="10"/>
      <c r="X41" s="8"/>
      <c r="Y41" s="10"/>
    </row>
    <row r="42" spans="2:30" s="4" customFormat="1">
      <c r="B42" s="9"/>
      <c r="C42" s="3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8"/>
      <c r="Y42" s="10"/>
    </row>
    <row r="43" spans="2:30" s="4" customFormat="1">
      <c r="B43" s="9"/>
      <c r="C43" s="3" t="s">
        <v>37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3" t="s">
        <v>38</v>
      </c>
      <c r="O43" s="10"/>
      <c r="P43" s="10"/>
      <c r="Q43" s="10"/>
      <c r="R43" s="10"/>
      <c r="S43" s="10"/>
      <c r="T43" s="10"/>
      <c r="U43" s="10"/>
      <c r="V43" s="10"/>
      <c r="W43" s="10"/>
      <c r="X43" s="8"/>
      <c r="Y43" s="10"/>
      <c r="AD43" s="132" t="s">
        <v>185</v>
      </c>
    </row>
    <row r="44" spans="2:30" s="4" customFormat="1">
      <c r="B44" s="9"/>
      <c r="C44" s="3" t="s">
        <v>39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3" t="s">
        <v>39</v>
      </c>
      <c r="O44" s="10"/>
      <c r="P44" s="10"/>
      <c r="Q44" s="10"/>
      <c r="R44" s="10"/>
      <c r="S44" s="10"/>
      <c r="T44" s="10"/>
      <c r="U44" s="10"/>
      <c r="V44" s="10"/>
      <c r="W44" s="10"/>
      <c r="X44" s="8"/>
      <c r="Y44" s="10"/>
      <c r="AD44" s="132" t="s">
        <v>185</v>
      </c>
    </row>
    <row r="45" spans="2:30" s="4" customFormat="1">
      <c r="B45" s="9"/>
      <c r="C45" s="3" t="s">
        <v>40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3" t="s">
        <v>40</v>
      </c>
      <c r="O45" s="10"/>
      <c r="P45" s="10"/>
      <c r="Q45" s="10"/>
      <c r="R45" s="10"/>
      <c r="S45" s="10"/>
      <c r="T45" s="10"/>
      <c r="U45" s="10"/>
      <c r="V45" s="10"/>
      <c r="W45" s="10"/>
      <c r="X45" s="8"/>
      <c r="Y45" s="10"/>
      <c r="AD45" s="132" t="s">
        <v>185</v>
      </c>
    </row>
    <row r="46" spans="2:30" s="4" customFormat="1"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3"/>
      <c r="Y46" s="10"/>
      <c r="AD46" s="132" t="s">
        <v>185</v>
      </c>
    </row>
    <row r="47" spans="2:30" s="4" customFormat="1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AD47" s="132" t="s">
        <v>185</v>
      </c>
    </row>
    <row r="49" spans="2:24" ht="15.75"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1" t="s">
        <v>0</v>
      </c>
      <c r="X49" s="7"/>
    </row>
    <row r="50" spans="2:24" ht="18">
      <c r="B50" s="9"/>
      <c r="C50" s="262" t="s">
        <v>1</v>
      </c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8"/>
    </row>
    <row r="51" spans="2:24" ht="15.75">
      <c r="B51" s="9"/>
      <c r="C51" s="256" t="str">
        <f>C4</f>
        <v>Bulan:……………OKTOBER -DISEMBER…………  Tahun : ………2018…………..</v>
      </c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8"/>
    </row>
    <row r="52" spans="2:24" ht="15.7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8"/>
    </row>
    <row r="53" spans="2:24" ht="15.75">
      <c r="B53" s="9"/>
      <c r="C53" s="3" t="s">
        <v>42</v>
      </c>
      <c r="D53" s="263" t="s">
        <v>41</v>
      </c>
      <c r="E53" s="263"/>
      <c r="F53" s="263"/>
      <c r="G53" s="263"/>
      <c r="H53" s="263"/>
      <c r="I53" s="10"/>
      <c r="J53" s="10"/>
      <c r="K53" s="10"/>
      <c r="L53" s="10"/>
      <c r="M53" s="10"/>
      <c r="N53" s="10"/>
      <c r="O53" s="3" t="s">
        <v>48</v>
      </c>
      <c r="P53" s="10"/>
      <c r="Q53" s="10"/>
      <c r="R53" s="263" t="s">
        <v>49</v>
      </c>
      <c r="S53" s="263"/>
      <c r="T53" s="263"/>
      <c r="U53" s="263"/>
      <c r="V53" s="10"/>
      <c r="W53" s="10"/>
      <c r="X53" s="8"/>
    </row>
    <row r="54" spans="2:24" ht="15.75">
      <c r="B54" s="9"/>
      <c r="C54" s="3" t="s">
        <v>44</v>
      </c>
      <c r="D54" s="257" t="s">
        <v>43</v>
      </c>
      <c r="E54" s="257"/>
      <c r="F54" s="257"/>
      <c r="G54" s="257"/>
      <c r="H54" s="257"/>
      <c r="I54" s="10"/>
      <c r="J54" s="10"/>
      <c r="K54" s="10"/>
      <c r="L54" s="10"/>
      <c r="M54" s="10"/>
      <c r="N54" s="10"/>
      <c r="O54" s="3" t="s">
        <v>47</v>
      </c>
      <c r="P54" s="10"/>
      <c r="Q54" s="10"/>
      <c r="R54" s="258" t="s">
        <v>54</v>
      </c>
      <c r="S54" s="259"/>
      <c r="T54" s="259"/>
      <c r="U54" s="259"/>
      <c r="V54" s="10"/>
      <c r="W54" s="10"/>
      <c r="X54" s="8"/>
    </row>
    <row r="55" spans="2:24" ht="15.75">
      <c r="B55" s="9"/>
      <c r="C55" s="3" t="s">
        <v>46</v>
      </c>
      <c r="D55" s="260" t="s">
        <v>28</v>
      </c>
      <c r="E55" s="260"/>
      <c r="F55" s="260"/>
      <c r="G55" s="260"/>
      <c r="H55" s="26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8"/>
    </row>
    <row r="56" spans="2:24" ht="15.75">
      <c r="B56" s="9"/>
      <c r="C56" s="3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8"/>
    </row>
    <row r="57" spans="2:24" ht="15.75">
      <c r="B57" s="9"/>
      <c r="C57" s="265" t="s">
        <v>50</v>
      </c>
      <c r="D57" s="265" t="s">
        <v>2</v>
      </c>
      <c r="E57" s="265"/>
      <c r="F57" s="265" t="s">
        <v>3</v>
      </c>
      <c r="G57" s="265"/>
      <c r="H57" s="265"/>
      <c r="I57" s="265"/>
      <c r="J57" s="265"/>
      <c r="K57" s="265" t="s">
        <v>4</v>
      </c>
      <c r="L57" s="265"/>
      <c r="M57" s="265"/>
      <c r="N57" s="265" t="s">
        <v>5</v>
      </c>
      <c r="O57" s="265"/>
      <c r="P57" s="265"/>
      <c r="Q57" s="265"/>
      <c r="R57" s="265"/>
      <c r="S57" s="265" t="s">
        <v>6</v>
      </c>
      <c r="T57" s="265"/>
      <c r="U57" s="265"/>
      <c r="V57" s="265"/>
      <c r="W57" s="265"/>
      <c r="X57" s="8"/>
    </row>
    <row r="58" spans="2:24" ht="26.25" customHeight="1">
      <c r="B58" s="9"/>
      <c r="C58" s="265"/>
      <c r="D58" s="266" t="s">
        <v>7</v>
      </c>
      <c r="E58" s="253" t="s">
        <v>8</v>
      </c>
      <c r="F58" s="268" t="s">
        <v>9</v>
      </c>
      <c r="G58" s="268"/>
      <c r="H58" s="268"/>
      <c r="I58" s="268" t="s">
        <v>10</v>
      </c>
      <c r="J58" s="268"/>
      <c r="K58" s="253" t="s">
        <v>11</v>
      </c>
      <c r="L58" s="253" t="s">
        <v>12</v>
      </c>
      <c r="M58" s="253" t="s">
        <v>13</v>
      </c>
      <c r="N58" s="253" t="s">
        <v>58</v>
      </c>
      <c r="O58" s="253" t="s">
        <v>14</v>
      </c>
      <c r="P58" s="253" t="s">
        <v>15</v>
      </c>
      <c r="Q58" s="253" t="s">
        <v>16</v>
      </c>
      <c r="R58" s="253" t="s">
        <v>17</v>
      </c>
      <c r="S58" s="253" t="s">
        <v>51</v>
      </c>
      <c r="T58" s="253" t="s">
        <v>18</v>
      </c>
      <c r="U58" s="253" t="s">
        <v>19</v>
      </c>
      <c r="V58" s="253" t="s">
        <v>20</v>
      </c>
      <c r="W58" s="253" t="s">
        <v>21</v>
      </c>
      <c r="X58" s="8"/>
    </row>
    <row r="59" spans="2:24" ht="111">
      <c r="B59" s="26"/>
      <c r="C59" s="265"/>
      <c r="D59" s="267"/>
      <c r="E59" s="253"/>
      <c r="F59" s="19" t="s">
        <v>22</v>
      </c>
      <c r="G59" s="19" t="s">
        <v>23</v>
      </c>
      <c r="H59" s="19" t="s">
        <v>24</v>
      </c>
      <c r="I59" s="39" t="s">
        <v>126</v>
      </c>
      <c r="J59" s="19" t="s">
        <v>25</v>
      </c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15"/>
    </row>
    <row r="60" spans="2:24" ht="15.75">
      <c r="B60" s="9"/>
      <c r="C60" s="264" t="s">
        <v>26</v>
      </c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8"/>
    </row>
    <row r="61" spans="2:24" ht="15.75" customHeight="1">
      <c r="B61" s="9"/>
      <c r="C61" s="20" t="s">
        <v>55</v>
      </c>
      <c r="D61" s="283">
        <v>1</v>
      </c>
      <c r="E61" s="283">
        <v>1</v>
      </c>
      <c r="F61" s="283">
        <v>1</v>
      </c>
      <c r="G61" s="283">
        <v>1</v>
      </c>
      <c r="H61" s="287">
        <v>1</v>
      </c>
      <c r="I61" s="291">
        <v>1</v>
      </c>
      <c r="J61" s="287">
        <v>0</v>
      </c>
      <c r="K61" s="285">
        <v>0</v>
      </c>
      <c r="L61" s="285">
        <v>0</v>
      </c>
      <c r="M61" s="287">
        <v>0</v>
      </c>
      <c r="N61" s="287">
        <v>1</v>
      </c>
      <c r="O61" s="283">
        <v>7</v>
      </c>
      <c r="P61" s="283">
        <v>1</v>
      </c>
      <c r="Q61" s="283">
        <v>1</v>
      </c>
      <c r="R61" s="283">
        <v>1</v>
      </c>
      <c r="S61" s="287">
        <v>1</v>
      </c>
      <c r="T61" s="283">
        <v>1</v>
      </c>
      <c r="U61" s="283" t="s">
        <v>28</v>
      </c>
      <c r="V61" s="283" t="s">
        <v>28</v>
      </c>
      <c r="W61" s="289" t="s">
        <v>28</v>
      </c>
      <c r="X61" s="8"/>
    </row>
    <row r="62" spans="2:24" ht="15.75">
      <c r="B62" s="9"/>
      <c r="C62" s="20" t="s">
        <v>56</v>
      </c>
      <c r="D62" s="284"/>
      <c r="E62" s="284"/>
      <c r="F62" s="284"/>
      <c r="G62" s="284"/>
      <c r="H62" s="288"/>
      <c r="I62" s="292"/>
      <c r="J62" s="288"/>
      <c r="K62" s="286"/>
      <c r="L62" s="286"/>
      <c r="M62" s="288"/>
      <c r="N62" s="288"/>
      <c r="O62" s="284"/>
      <c r="P62" s="284"/>
      <c r="Q62" s="284"/>
      <c r="R62" s="284"/>
      <c r="S62" s="288"/>
      <c r="T62" s="284"/>
      <c r="U62" s="284"/>
      <c r="V62" s="284"/>
      <c r="W62" s="290"/>
      <c r="X62" s="8"/>
    </row>
    <row r="63" spans="2:24" ht="15.75">
      <c r="B63" s="9"/>
      <c r="C63" s="264" t="s">
        <v>31</v>
      </c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8"/>
    </row>
    <row r="64" spans="2:24" ht="15.75">
      <c r="B64" s="2"/>
      <c r="C64" s="20" t="s">
        <v>52</v>
      </c>
      <c r="D64" s="274" t="s">
        <v>132</v>
      </c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6"/>
      <c r="X64" s="17"/>
    </row>
    <row r="65" spans="2:24" ht="15.75">
      <c r="B65" s="2"/>
      <c r="C65" s="20" t="s">
        <v>53</v>
      </c>
      <c r="D65" s="277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9"/>
      <c r="X65" s="17"/>
    </row>
    <row r="66" spans="2:24" ht="15.75">
      <c r="B66" s="9"/>
      <c r="C66" s="264" t="s">
        <v>32</v>
      </c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64"/>
      <c r="S66" s="264"/>
      <c r="T66" s="264"/>
      <c r="U66" s="264"/>
      <c r="V66" s="264"/>
      <c r="W66" s="264"/>
      <c r="X66" s="8"/>
    </row>
    <row r="67" spans="2:24" ht="15.75" customHeight="1">
      <c r="B67" s="9"/>
      <c r="C67" s="20" t="s">
        <v>55</v>
      </c>
      <c r="D67" s="274" t="s">
        <v>133</v>
      </c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6"/>
      <c r="X67" s="8"/>
    </row>
    <row r="68" spans="2:24" ht="15.75">
      <c r="B68" s="9"/>
      <c r="C68" s="20" t="s">
        <v>56</v>
      </c>
      <c r="D68" s="280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282"/>
      <c r="X68" s="8"/>
    </row>
    <row r="69" spans="2:24" ht="15.75">
      <c r="B69" s="9"/>
      <c r="C69" s="20" t="s">
        <v>52</v>
      </c>
      <c r="D69" s="280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281"/>
      <c r="U69" s="281"/>
      <c r="V69" s="281"/>
      <c r="W69" s="282"/>
      <c r="X69" s="8"/>
    </row>
    <row r="70" spans="2:24" ht="15.75">
      <c r="B70" s="9"/>
      <c r="C70" s="20" t="s">
        <v>53</v>
      </c>
      <c r="D70" s="277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9"/>
      <c r="X70" s="8"/>
    </row>
    <row r="71" spans="2:24" ht="15.75">
      <c r="B71" s="26"/>
      <c r="C71" s="24" t="s">
        <v>33</v>
      </c>
      <c r="D71" s="25">
        <f>SUM(D59:D61)</f>
        <v>1</v>
      </c>
      <c r="E71" s="25">
        <f>SUM(E59:E61)</f>
        <v>1</v>
      </c>
      <c r="F71" s="25">
        <f>SUM(F59:F61)</f>
        <v>1</v>
      </c>
      <c r="G71" s="25">
        <f>SUM(G59:G61)</f>
        <v>1</v>
      </c>
      <c r="H71" s="55">
        <f>G71/F71</f>
        <v>1</v>
      </c>
      <c r="I71" s="55">
        <f>SUM(I59:I61)</f>
        <v>1</v>
      </c>
      <c r="J71" s="55">
        <f>SUM(J59:J61)</f>
        <v>0</v>
      </c>
      <c r="K71" s="73">
        <f>SUM(K59:K61)</f>
        <v>0</v>
      </c>
      <c r="L71" s="73">
        <f>SUM(L59:L61)</f>
        <v>0</v>
      </c>
      <c r="M71" s="55">
        <f t="shared" ref="M71:W71" si="0">SUM(M59:M61)</f>
        <v>0</v>
      </c>
      <c r="N71" s="55">
        <v>1</v>
      </c>
      <c r="O71" s="118">
        <f t="shared" si="0"/>
        <v>7</v>
      </c>
      <c r="P71" s="118">
        <f t="shared" si="0"/>
        <v>1</v>
      </c>
      <c r="Q71" s="118">
        <f t="shared" si="0"/>
        <v>1</v>
      </c>
      <c r="R71" s="118">
        <f t="shared" si="0"/>
        <v>1</v>
      </c>
      <c r="S71" s="55">
        <v>1</v>
      </c>
      <c r="T71" s="118">
        <f t="shared" si="0"/>
        <v>1</v>
      </c>
      <c r="U71" s="118">
        <f t="shared" si="0"/>
        <v>0</v>
      </c>
      <c r="V71" s="118">
        <f t="shared" si="0"/>
        <v>0</v>
      </c>
      <c r="W71" s="118">
        <f t="shared" si="0"/>
        <v>0</v>
      </c>
      <c r="X71" s="15"/>
    </row>
    <row r="72" spans="2:24" ht="33" customHeight="1">
      <c r="B72" s="9"/>
      <c r="C72" s="261" t="s">
        <v>34</v>
      </c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8"/>
    </row>
    <row r="73" spans="2:24" ht="15.75">
      <c r="B73" s="9"/>
      <c r="C73" s="3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8"/>
    </row>
    <row r="74" spans="2:24" ht="15.75">
      <c r="B74" s="9"/>
      <c r="C74" s="182" t="s">
        <v>9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8"/>
    </row>
    <row r="75" spans="2:24" ht="15.75">
      <c r="B75" s="9"/>
      <c r="C75" s="186" t="s">
        <v>229</v>
      </c>
      <c r="D75" s="10"/>
      <c r="E75" s="10" t="s">
        <v>230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8"/>
    </row>
    <row r="76" spans="2:24" ht="15.75">
      <c r="B76" s="9"/>
      <c r="C76" s="3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8"/>
    </row>
    <row r="77" spans="2:24" ht="15.75">
      <c r="B77" s="9"/>
      <c r="C77" s="3" t="s">
        <v>35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3" t="s">
        <v>36</v>
      </c>
      <c r="O77" s="10"/>
      <c r="P77" s="10"/>
      <c r="Q77" s="10"/>
      <c r="R77" s="10"/>
      <c r="S77" s="10"/>
      <c r="T77" s="10"/>
      <c r="U77" s="10"/>
      <c r="V77" s="10"/>
      <c r="W77" s="10"/>
      <c r="X77" s="8"/>
    </row>
    <row r="78" spans="2:24" ht="15.75">
      <c r="B78" s="9"/>
      <c r="C78" s="3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8"/>
    </row>
    <row r="79" spans="2:24" ht="15.75">
      <c r="B79" s="9"/>
      <c r="C79" s="3" t="s">
        <v>37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3" t="s">
        <v>38</v>
      </c>
      <c r="O79" s="10"/>
      <c r="P79" s="10"/>
      <c r="Q79" s="10"/>
      <c r="R79" s="10"/>
      <c r="S79" s="10"/>
      <c r="T79" s="10"/>
      <c r="U79" s="10"/>
      <c r="V79" s="10"/>
      <c r="W79" s="10"/>
      <c r="X79" s="8"/>
    </row>
    <row r="80" spans="2:24" ht="15.75">
      <c r="B80" s="9"/>
      <c r="C80" s="3" t="s">
        <v>39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3" t="s">
        <v>39</v>
      </c>
      <c r="O80" s="10"/>
      <c r="P80" s="10"/>
      <c r="Q80" s="10"/>
      <c r="R80" s="10"/>
      <c r="S80" s="10"/>
      <c r="T80" s="10"/>
      <c r="U80" s="10"/>
      <c r="V80" s="10"/>
      <c r="W80" s="10"/>
      <c r="X80" s="8"/>
    </row>
    <row r="81" spans="2:24" ht="15.75">
      <c r="B81" s="9"/>
      <c r="C81" s="3" t="s">
        <v>40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3" t="s">
        <v>40</v>
      </c>
      <c r="O81" s="10"/>
      <c r="P81" s="10"/>
      <c r="Q81" s="10"/>
      <c r="R81" s="10"/>
      <c r="S81" s="10"/>
      <c r="T81" s="10"/>
      <c r="U81" s="10"/>
      <c r="V81" s="10"/>
      <c r="W81" s="10"/>
      <c r="X81" s="8"/>
    </row>
    <row r="82" spans="2:24" ht="15.75">
      <c r="B82" s="1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3"/>
    </row>
    <row r="85" spans="2:24" ht="15.75"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1" t="s">
        <v>0</v>
      </c>
      <c r="X85" s="7"/>
    </row>
    <row r="86" spans="2:24" ht="18">
      <c r="B86" s="9"/>
      <c r="C86" s="262" t="s">
        <v>1</v>
      </c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8"/>
    </row>
    <row r="87" spans="2:24" ht="15.75">
      <c r="B87" s="9"/>
      <c r="C87" s="256" t="str">
        <f>C4</f>
        <v>Bulan:……………OKTOBER -DISEMBER…………  Tahun : ………2018…………..</v>
      </c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8"/>
    </row>
    <row r="88" spans="2:24" ht="15.75"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8"/>
    </row>
    <row r="89" spans="2:24" ht="15.75">
      <c r="B89" s="9"/>
      <c r="C89" s="3" t="s">
        <v>42</v>
      </c>
      <c r="D89" s="263" t="s">
        <v>41</v>
      </c>
      <c r="E89" s="263"/>
      <c r="F89" s="263"/>
      <c r="G89" s="263"/>
      <c r="H89" s="263"/>
      <c r="I89" s="10"/>
      <c r="J89" s="10"/>
      <c r="K89" s="10"/>
      <c r="L89" s="10"/>
      <c r="M89" s="10"/>
      <c r="N89" s="10"/>
      <c r="O89" s="3" t="s">
        <v>48</v>
      </c>
      <c r="P89" s="10"/>
      <c r="Q89" s="10"/>
      <c r="R89" s="263" t="s">
        <v>49</v>
      </c>
      <c r="S89" s="263"/>
      <c r="T89" s="263"/>
      <c r="U89" s="263"/>
      <c r="V89" s="10"/>
      <c r="W89" s="10"/>
      <c r="X89" s="8"/>
    </row>
    <row r="90" spans="2:24" ht="15.75">
      <c r="B90" s="9"/>
      <c r="C90" s="3" t="s">
        <v>44</v>
      </c>
      <c r="D90" s="257" t="s">
        <v>43</v>
      </c>
      <c r="E90" s="257"/>
      <c r="F90" s="257"/>
      <c r="G90" s="257"/>
      <c r="H90" s="257"/>
      <c r="I90" s="10"/>
      <c r="J90" s="10"/>
      <c r="K90" s="10"/>
      <c r="L90" s="10"/>
      <c r="M90" s="10"/>
      <c r="N90" s="10"/>
      <c r="O90" s="3" t="s">
        <v>47</v>
      </c>
      <c r="P90" s="10"/>
      <c r="Q90" s="10"/>
      <c r="R90" s="258" t="s">
        <v>57</v>
      </c>
      <c r="S90" s="259"/>
      <c r="T90" s="259"/>
      <c r="U90" s="259"/>
      <c r="V90" s="10"/>
      <c r="W90" s="10"/>
      <c r="X90" s="8"/>
    </row>
    <row r="91" spans="2:24" ht="15.75">
      <c r="B91" s="9"/>
      <c r="C91" s="3" t="s">
        <v>46</v>
      </c>
      <c r="D91" s="260" t="s">
        <v>28</v>
      </c>
      <c r="E91" s="260"/>
      <c r="F91" s="260"/>
      <c r="G91" s="260"/>
      <c r="H91" s="26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8"/>
    </row>
    <row r="92" spans="2:24" ht="15.75">
      <c r="B92" s="9"/>
      <c r="C92" s="3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8"/>
    </row>
    <row r="93" spans="2:24" ht="15.75">
      <c r="B93" s="9"/>
      <c r="C93" s="265" t="s">
        <v>50</v>
      </c>
      <c r="D93" s="265" t="s">
        <v>2</v>
      </c>
      <c r="E93" s="265"/>
      <c r="F93" s="265" t="s">
        <v>3</v>
      </c>
      <c r="G93" s="265"/>
      <c r="H93" s="265"/>
      <c r="I93" s="265"/>
      <c r="J93" s="265"/>
      <c r="K93" s="265" t="s">
        <v>4</v>
      </c>
      <c r="L93" s="265"/>
      <c r="M93" s="265"/>
      <c r="N93" s="265" t="s">
        <v>5</v>
      </c>
      <c r="O93" s="265"/>
      <c r="P93" s="265"/>
      <c r="Q93" s="265"/>
      <c r="R93" s="265"/>
      <c r="S93" s="265" t="s">
        <v>6</v>
      </c>
      <c r="T93" s="265"/>
      <c r="U93" s="265"/>
      <c r="V93" s="265"/>
      <c r="W93" s="265"/>
      <c r="X93" s="8"/>
    </row>
    <row r="94" spans="2:24" ht="26.25" customHeight="1">
      <c r="B94" s="9"/>
      <c r="C94" s="265"/>
      <c r="D94" s="266" t="s">
        <v>7</v>
      </c>
      <c r="E94" s="253" t="s">
        <v>8</v>
      </c>
      <c r="F94" s="268" t="s">
        <v>9</v>
      </c>
      <c r="G94" s="268"/>
      <c r="H94" s="268"/>
      <c r="I94" s="268" t="s">
        <v>10</v>
      </c>
      <c r="J94" s="268"/>
      <c r="K94" s="253" t="s">
        <v>11</v>
      </c>
      <c r="L94" s="253" t="s">
        <v>12</v>
      </c>
      <c r="M94" s="253" t="s">
        <v>13</v>
      </c>
      <c r="N94" s="253" t="s">
        <v>58</v>
      </c>
      <c r="O94" s="253" t="s">
        <v>14</v>
      </c>
      <c r="P94" s="253" t="s">
        <v>15</v>
      </c>
      <c r="Q94" s="253" t="s">
        <v>16</v>
      </c>
      <c r="R94" s="253" t="s">
        <v>17</v>
      </c>
      <c r="S94" s="253" t="s">
        <v>51</v>
      </c>
      <c r="T94" s="253" t="s">
        <v>18</v>
      </c>
      <c r="U94" s="253" t="s">
        <v>19</v>
      </c>
      <c r="V94" s="253" t="s">
        <v>20</v>
      </c>
      <c r="W94" s="253" t="s">
        <v>21</v>
      </c>
      <c r="X94" s="8"/>
    </row>
    <row r="95" spans="2:24" ht="111">
      <c r="B95" s="26"/>
      <c r="C95" s="265"/>
      <c r="D95" s="267"/>
      <c r="E95" s="253"/>
      <c r="F95" s="19" t="s">
        <v>22</v>
      </c>
      <c r="G95" s="19" t="s">
        <v>23</v>
      </c>
      <c r="H95" s="19" t="s">
        <v>24</v>
      </c>
      <c r="I95" s="39" t="s">
        <v>126</v>
      </c>
      <c r="J95" s="19" t="s">
        <v>25</v>
      </c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3"/>
      <c r="X95" s="15"/>
    </row>
    <row r="96" spans="2:24" ht="15.75">
      <c r="B96" s="9"/>
      <c r="C96" s="264" t="s">
        <v>26</v>
      </c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264"/>
      <c r="X96" s="8"/>
    </row>
    <row r="97" spans="2:26" ht="15.75" customHeight="1">
      <c r="B97" s="9"/>
      <c r="C97" s="20" t="s">
        <v>55</v>
      </c>
      <c r="D97" s="249">
        <v>1</v>
      </c>
      <c r="E97" s="249">
        <v>1</v>
      </c>
      <c r="F97" s="249">
        <v>1</v>
      </c>
      <c r="G97" s="249">
        <v>1</v>
      </c>
      <c r="H97" s="251">
        <v>1</v>
      </c>
      <c r="I97" s="271">
        <v>1</v>
      </c>
      <c r="J97" s="271">
        <v>0</v>
      </c>
      <c r="K97" s="293">
        <v>0</v>
      </c>
      <c r="L97" s="293">
        <v>0</v>
      </c>
      <c r="M97" s="251">
        <v>0</v>
      </c>
      <c r="N97" s="251">
        <v>1</v>
      </c>
      <c r="O97" s="249">
        <v>7</v>
      </c>
      <c r="P97" s="249">
        <v>1</v>
      </c>
      <c r="Q97" s="249">
        <v>1</v>
      </c>
      <c r="R97" s="249">
        <v>1</v>
      </c>
      <c r="S97" s="251">
        <v>1</v>
      </c>
      <c r="T97" s="249">
        <v>1</v>
      </c>
      <c r="U97" s="249" t="s">
        <v>28</v>
      </c>
      <c r="V97" s="249" t="s">
        <v>28</v>
      </c>
      <c r="W97" s="254" t="s">
        <v>28</v>
      </c>
      <c r="X97" s="8"/>
      <c r="Z97">
        <v>66674.016000000003</v>
      </c>
    </row>
    <row r="98" spans="2:26" ht="15.75" customHeight="1">
      <c r="B98" s="9"/>
      <c r="C98" s="27" t="s">
        <v>56</v>
      </c>
      <c r="D98" s="250"/>
      <c r="E98" s="250"/>
      <c r="F98" s="250"/>
      <c r="G98" s="250"/>
      <c r="H98" s="252"/>
      <c r="I98" s="272"/>
      <c r="J98" s="272"/>
      <c r="K98" s="294"/>
      <c r="L98" s="294"/>
      <c r="M98" s="252"/>
      <c r="N98" s="252"/>
      <c r="O98" s="250"/>
      <c r="P98" s="250"/>
      <c r="Q98" s="250"/>
      <c r="R98" s="250"/>
      <c r="S98" s="252"/>
      <c r="T98" s="250"/>
      <c r="U98" s="250"/>
      <c r="V98" s="250"/>
      <c r="W98" s="255"/>
      <c r="X98" s="8"/>
      <c r="Z98" s="4"/>
    </row>
    <row r="99" spans="2:26" ht="15.75">
      <c r="B99" s="9"/>
      <c r="C99" s="264" t="s">
        <v>31</v>
      </c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273"/>
      <c r="X99" s="8"/>
    </row>
    <row r="100" spans="2:26" ht="15.75">
      <c r="B100" s="2"/>
      <c r="C100" s="20" t="s">
        <v>52</v>
      </c>
      <c r="D100" s="274" t="s">
        <v>132</v>
      </c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5"/>
      <c r="V100" s="275"/>
      <c r="W100" s="276"/>
      <c r="X100" s="17"/>
    </row>
    <row r="101" spans="2:26" ht="15.75">
      <c r="B101" s="2"/>
      <c r="C101" s="20" t="s">
        <v>53</v>
      </c>
      <c r="D101" s="277"/>
      <c r="E101" s="278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9"/>
      <c r="X101" s="17"/>
    </row>
    <row r="102" spans="2:26" ht="15.75">
      <c r="B102" s="9"/>
      <c r="C102" s="264" t="s">
        <v>32</v>
      </c>
      <c r="D102" s="264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4"/>
      <c r="P102" s="264"/>
      <c r="Q102" s="264"/>
      <c r="R102" s="264"/>
      <c r="S102" s="264"/>
      <c r="T102" s="264"/>
      <c r="U102" s="264"/>
      <c r="V102" s="264"/>
      <c r="W102" s="264"/>
      <c r="X102" s="8"/>
    </row>
    <row r="103" spans="2:26" ht="15.75" customHeight="1">
      <c r="B103" s="9"/>
      <c r="C103" s="20" t="s">
        <v>55</v>
      </c>
      <c r="D103" s="274" t="s">
        <v>133</v>
      </c>
      <c r="E103" s="275"/>
      <c r="F103" s="275"/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6"/>
      <c r="X103" s="8"/>
    </row>
    <row r="104" spans="2:26" ht="15.75">
      <c r="B104" s="9"/>
      <c r="C104" s="20" t="s">
        <v>56</v>
      </c>
      <c r="D104" s="280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282"/>
      <c r="X104" s="8"/>
    </row>
    <row r="105" spans="2:26" ht="15.75">
      <c r="B105" s="9"/>
      <c r="C105" s="20" t="s">
        <v>52</v>
      </c>
      <c r="D105" s="280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282"/>
      <c r="X105" s="8"/>
    </row>
    <row r="106" spans="2:26" ht="15.75">
      <c r="B106" s="9"/>
      <c r="C106" s="20" t="s">
        <v>53</v>
      </c>
      <c r="D106" s="277"/>
      <c r="E106" s="278"/>
      <c r="F106" s="278"/>
      <c r="G106" s="278"/>
      <c r="H106" s="278"/>
      <c r="I106" s="278"/>
      <c r="J106" s="278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9"/>
      <c r="X106" s="8"/>
    </row>
    <row r="107" spans="2:26" ht="15.75">
      <c r="B107" s="26"/>
      <c r="C107" s="24" t="s">
        <v>33</v>
      </c>
      <c r="D107" s="25">
        <f>SUM(D95:D97)</f>
        <v>1</v>
      </c>
      <c r="E107" s="25">
        <f>SUM(E95:E97)</f>
        <v>1</v>
      </c>
      <c r="F107" s="25">
        <f>SUM(F95:F97)</f>
        <v>1</v>
      </c>
      <c r="G107" s="25">
        <f>SUM(G95:G97)</f>
        <v>1</v>
      </c>
      <c r="H107" s="55">
        <f>G107/F107</f>
        <v>1</v>
      </c>
      <c r="I107" s="55">
        <f>SUM(I95:I97)</f>
        <v>1</v>
      </c>
      <c r="J107" s="55">
        <f>SUM(J95:J97)</f>
        <v>0</v>
      </c>
      <c r="K107" s="73">
        <f>SUM(K95:K97)</f>
        <v>0</v>
      </c>
      <c r="L107" s="73">
        <f>SUM(L95:L97)</f>
        <v>0</v>
      </c>
      <c r="M107" s="98">
        <f>SUM(M97)</f>
        <v>0</v>
      </c>
      <c r="N107" s="55">
        <v>1</v>
      </c>
      <c r="O107" s="118">
        <f t="shared" ref="O107:W107" si="1">SUM(O95:O97)</f>
        <v>7</v>
      </c>
      <c r="P107" s="118">
        <f t="shared" si="1"/>
        <v>1</v>
      </c>
      <c r="Q107" s="118">
        <f t="shared" si="1"/>
        <v>1</v>
      </c>
      <c r="R107" s="118">
        <f t="shared" si="1"/>
        <v>1</v>
      </c>
      <c r="S107" s="55">
        <v>1</v>
      </c>
      <c r="T107" s="118">
        <f t="shared" si="1"/>
        <v>1</v>
      </c>
      <c r="U107" s="118">
        <f t="shared" si="1"/>
        <v>0</v>
      </c>
      <c r="V107" s="118">
        <f t="shared" si="1"/>
        <v>0</v>
      </c>
      <c r="W107" s="118">
        <f t="shared" si="1"/>
        <v>0</v>
      </c>
      <c r="X107" s="15"/>
    </row>
    <row r="108" spans="2:26" ht="33.75" customHeight="1">
      <c r="B108" s="9"/>
      <c r="C108" s="261" t="s">
        <v>34</v>
      </c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8"/>
    </row>
    <row r="109" spans="2:26" ht="15.75">
      <c r="B109" s="9"/>
      <c r="C109" s="3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8"/>
    </row>
    <row r="110" spans="2:26" ht="15.75">
      <c r="B110" s="9"/>
      <c r="C110" s="182" t="s">
        <v>9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8"/>
    </row>
    <row r="111" spans="2:26" ht="15.75">
      <c r="B111" s="9"/>
      <c r="C111" s="186" t="s">
        <v>239</v>
      </c>
      <c r="D111" s="10"/>
      <c r="E111" s="10" t="s">
        <v>238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8"/>
    </row>
    <row r="112" spans="2:26" ht="15.75">
      <c r="B112" s="9"/>
      <c r="C112" s="186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8"/>
    </row>
    <row r="113" spans="2:24" ht="15.75">
      <c r="B113" s="9"/>
      <c r="C113" s="3" t="s">
        <v>35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3" t="s">
        <v>36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8"/>
    </row>
    <row r="114" spans="2:24" ht="15.75">
      <c r="B114" s="9"/>
      <c r="C114" s="3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8"/>
    </row>
    <row r="115" spans="2:24" ht="15.75">
      <c r="B115" s="9"/>
      <c r="C115" s="3" t="s">
        <v>37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3" t="s">
        <v>38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8"/>
    </row>
    <row r="116" spans="2:24" ht="15.75">
      <c r="B116" s="9"/>
      <c r="C116" s="3" t="s">
        <v>39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3" t="s">
        <v>39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8"/>
    </row>
    <row r="117" spans="2:24" ht="15.75">
      <c r="B117" s="9"/>
      <c r="C117" s="3" t="s">
        <v>40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3" t="s">
        <v>40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8"/>
    </row>
    <row r="118" spans="2:24" ht="15.75">
      <c r="B118" s="11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3"/>
    </row>
    <row r="121" spans="2:24" ht="15.75"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1" t="s">
        <v>0</v>
      </c>
      <c r="X121" s="7"/>
    </row>
    <row r="122" spans="2:24" ht="18">
      <c r="B122" s="9"/>
      <c r="C122" s="262" t="s">
        <v>1</v>
      </c>
      <c r="D122" s="262"/>
      <c r="E122" s="262"/>
      <c r="F122" s="262"/>
      <c r="G122" s="262"/>
      <c r="H122" s="262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2"/>
      <c r="X122" s="8"/>
    </row>
    <row r="123" spans="2:24" ht="15.75">
      <c r="B123" s="9"/>
      <c r="C123" s="256" t="str">
        <f>C4</f>
        <v>Bulan:……………OKTOBER -DISEMBER…………  Tahun : ………2018…………..</v>
      </c>
      <c r="D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8"/>
    </row>
    <row r="124" spans="2:24" ht="15.75"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8"/>
    </row>
    <row r="125" spans="2:24" ht="15.75">
      <c r="B125" s="9"/>
      <c r="C125" s="3" t="s">
        <v>42</v>
      </c>
      <c r="D125" s="263" t="s">
        <v>41</v>
      </c>
      <c r="E125" s="263"/>
      <c r="F125" s="263"/>
      <c r="G125" s="263"/>
      <c r="H125" s="263"/>
      <c r="I125" s="10"/>
      <c r="J125" s="10"/>
      <c r="K125" s="10"/>
      <c r="L125" s="10"/>
      <c r="M125" s="10"/>
      <c r="N125" s="10"/>
      <c r="O125" s="3" t="s">
        <v>48</v>
      </c>
      <c r="P125" s="10"/>
      <c r="Q125" s="10"/>
      <c r="R125" s="263" t="s">
        <v>49</v>
      </c>
      <c r="S125" s="263"/>
      <c r="T125" s="263"/>
      <c r="U125" s="263"/>
      <c r="V125" s="10"/>
      <c r="W125" s="10"/>
      <c r="X125" s="8"/>
    </row>
    <row r="126" spans="2:24" ht="15.75">
      <c r="B126" s="9"/>
      <c r="C126" s="3" t="s">
        <v>44</v>
      </c>
      <c r="D126" s="257" t="s">
        <v>43</v>
      </c>
      <c r="E126" s="257"/>
      <c r="F126" s="257"/>
      <c r="G126" s="257"/>
      <c r="H126" s="257"/>
      <c r="I126" s="10"/>
      <c r="J126" s="10"/>
      <c r="K126" s="10"/>
      <c r="L126" s="10"/>
      <c r="M126" s="10"/>
      <c r="N126" s="10"/>
      <c r="O126" s="3" t="s">
        <v>47</v>
      </c>
      <c r="P126" s="10"/>
      <c r="Q126" s="10"/>
      <c r="R126" s="258" t="s">
        <v>59</v>
      </c>
      <c r="S126" s="259"/>
      <c r="T126" s="259"/>
      <c r="U126" s="259"/>
      <c r="V126" s="10"/>
      <c r="W126" s="10"/>
      <c r="X126" s="8"/>
    </row>
    <row r="127" spans="2:24" ht="15.75">
      <c r="B127" s="9"/>
      <c r="C127" s="3" t="s">
        <v>46</v>
      </c>
      <c r="D127" s="260" t="s">
        <v>28</v>
      </c>
      <c r="E127" s="260"/>
      <c r="F127" s="260"/>
      <c r="G127" s="260"/>
      <c r="H127" s="26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8"/>
    </row>
    <row r="128" spans="2:24" ht="15.75">
      <c r="B128" s="9"/>
      <c r="C128" s="3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8"/>
    </row>
    <row r="129" spans="2:24" ht="15.75">
      <c r="B129" s="9"/>
      <c r="C129" s="265" t="s">
        <v>50</v>
      </c>
      <c r="D129" s="265" t="s">
        <v>2</v>
      </c>
      <c r="E129" s="265"/>
      <c r="F129" s="265" t="s">
        <v>3</v>
      </c>
      <c r="G129" s="265"/>
      <c r="H129" s="265"/>
      <c r="I129" s="265"/>
      <c r="J129" s="265"/>
      <c r="K129" s="265" t="s">
        <v>4</v>
      </c>
      <c r="L129" s="265"/>
      <c r="M129" s="265"/>
      <c r="N129" s="265" t="s">
        <v>5</v>
      </c>
      <c r="O129" s="265"/>
      <c r="P129" s="265"/>
      <c r="Q129" s="265"/>
      <c r="R129" s="265"/>
      <c r="S129" s="265" t="s">
        <v>6</v>
      </c>
      <c r="T129" s="265"/>
      <c r="U129" s="265"/>
      <c r="V129" s="265"/>
      <c r="W129" s="265"/>
      <c r="X129" s="8"/>
    </row>
    <row r="130" spans="2:24" ht="26.25" customHeight="1">
      <c r="B130" s="9"/>
      <c r="C130" s="265"/>
      <c r="D130" s="266" t="s">
        <v>7</v>
      </c>
      <c r="E130" s="253" t="s">
        <v>8</v>
      </c>
      <c r="F130" s="268" t="s">
        <v>9</v>
      </c>
      <c r="G130" s="268"/>
      <c r="H130" s="268"/>
      <c r="I130" s="268" t="s">
        <v>10</v>
      </c>
      <c r="J130" s="268"/>
      <c r="K130" s="253" t="s">
        <v>11</v>
      </c>
      <c r="L130" s="253" t="s">
        <v>12</v>
      </c>
      <c r="M130" s="253" t="s">
        <v>13</v>
      </c>
      <c r="N130" s="253" t="s">
        <v>58</v>
      </c>
      <c r="O130" s="253" t="s">
        <v>14</v>
      </c>
      <c r="P130" s="253" t="s">
        <v>15</v>
      </c>
      <c r="Q130" s="253" t="s">
        <v>16</v>
      </c>
      <c r="R130" s="253" t="s">
        <v>17</v>
      </c>
      <c r="S130" s="253" t="s">
        <v>51</v>
      </c>
      <c r="T130" s="253" t="s">
        <v>18</v>
      </c>
      <c r="U130" s="253" t="s">
        <v>19</v>
      </c>
      <c r="V130" s="253" t="s">
        <v>20</v>
      </c>
      <c r="W130" s="253" t="s">
        <v>21</v>
      </c>
      <c r="X130" s="8"/>
    </row>
    <row r="131" spans="2:24" ht="111">
      <c r="B131" s="26"/>
      <c r="C131" s="265"/>
      <c r="D131" s="267"/>
      <c r="E131" s="253"/>
      <c r="F131" s="19" t="s">
        <v>22</v>
      </c>
      <c r="G131" s="19" t="s">
        <v>23</v>
      </c>
      <c r="H131" s="19" t="s">
        <v>24</v>
      </c>
      <c r="I131" s="39" t="s">
        <v>126</v>
      </c>
      <c r="J131" s="19" t="s">
        <v>25</v>
      </c>
      <c r="K131" s="253"/>
      <c r="L131" s="253"/>
      <c r="M131" s="253"/>
      <c r="N131" s="253"/>
      <c r="O131" s="253"/>
      <c r="P131" s="253"/>
      <c r="Q131" s="253"/>
      <c r="R131" s="253"/>
      <c r="S131" s="253"/>
      <c r="T131" s="253"/>
      <c r="U131" s="253"/>
      <c r="V131" s="253"/>
      <c r="W131" s="253"/>
      <c r="X131" s="15"/>
    </row>
    <row r="132" spans="2:24" ht="15.75">
      <c r="B132" s="9"/>
      <c r="C132" s="264" t="s">
        <v>26</v>
      </c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  <c r="P132" s="264"/>
      <c r="Q132" s="264"/>
      <c r="R132" s="264"/>
      <c r="S132" s="264"/>
      <c r="T132" s="264"/>
      <c r="U132" s="264"/>
      <c r="V132" s="264"/>
      <c r="W132" s="264"/>
      <c r="X132" s="8"/>
    </row>
    <row r="133" spans="2:24" ht="15.75">
      <c r="B133" s="9"/>
      <c r="C133" s="20" t="s">
        <v>55</v>
      </c>
      <c r="D133" s="249">
        <v>1</v>
      </c>
      <c r="E133" s="249">
        <v>1</v>
      </c>
      <c r="F133" s="249">
        <v>1</v>
      </c>
      <c r="G133" s="249">
        <v>1</v>
      </c>
      <c r="H133" s="251">
        <v>1</v>
      </c>
      <c r="I133" s="271">
        <v>0</v>
      </c>
      <c r="J133" s="271">
        <v>0</v>
      </c>
      <c r="K133" s="293">
        <v>70942.73</v>
      </c>
      <c r="L133" s="293">
        <f>K133*(9/12)</f>
        <v>53207.047500000001</v>
      </c>
      <c r="M133" s="251">
        <f>L133/K133</f>
        <v>0.75</v>
      </c>
      <c r="N133" s="251">
        <v>1</v>
      </c>
      <c r="O133" s="249">
        <v>7</v>
      </c>
      <c r="P133" s="249">
        <v>1</v>
      </c>
      <c r="Q133" s="249">
        <v>1</v>
      </c>
      <c r="R133" s="249">
        <v>1</v>
      </c>
      <c r="S133" s="251">
        <v>1</v>
      </c>
      <c r="T133" s="249">
        <v>1</v>
      </c>
      <c r="U133" s="249" t="s">
        <v>28</v>
      </c>
      <c r="V133" s="249" t="s">
        <v>28</v>
      </c>
      <c r="W133" s="254" t="s">
        <v>28</v>
      </c>
      <c r="X133" s="8"/>
    </row>
    <row r="134" spans="2:24" ht="15.75">
      <c r="B134" s="9"/>
      <c r="C134" s="27" t="s">
        <v>56</v>
      </c>
      <c r="D134" s="250"/>
      <c r="E134" s="250"/>
      <c r="F134" s="250"/>
      <c r="G134" s="250"/>
      <c r="H134" s="252"/>
      <c r="I134" s="272"/>
      <c r="J134" s="272"/>
      <c r="K134" s="294"/>
      <c r="L134" s="294"/>
      <c r="M134" s="252"/>
      <c r="N134" s="252"/>
      <c r="O134" s="250"/>
      <c r="P134" s="250"/>
      <c r="Q134" s="250"/>
      <c r="R134" s="250"/>
      <c r="S134" s="252"/>
      <c r="T134" s="250"/>
      <c r="U134" s="250"/>
      <c r="V134" s="250"/>
      <c r="W134" s="255"/>
      <c r="X134" s="8"/>
    </row>
    <row r="135" spans="2:24" ht="15.75">
      <c r="B135" s="9"/>
      <c r="C135" s="264" t="s">
        <v>31</v>
      </c>
      <c r="D135" s="273"/>
      <c r="E135" s="273"/>
      <c r="F135" s="273"/>
      <c r="G135" s="273"/>
      <c r="H135" s="273"/>
      <c r="I135" s="273"/>
      <c r="J135" s="273"/>
      <c r="K135" s="273"/>
      <c r="L135" s="273"/>
      <c r="M135" s="273"/>
      <c r="N135" s="273"/>
      <c r="O135" s="273"/>
      <c r="P135" s="273"/>
      <c r="Q135" s="273"/>
      <c r="R135" s="273"/>
      <c r="S135" s="273"/>
      <c r="T135" s="273"/>
      <c r="U135" s="273"/>
      <c r="V135" s="273"/>
      <c r="W135" s="273"/>
      <c r="X135" s="8"/>
    </row>
    <row r="136" spans="2:24" ht="15.75">
      <c r="B136" s="2"/>
      <c r="C136" s="20" t="s">
        <v>52</v>
      </c>
      <c r="D136" s="274" t="s">
        <v>132</v>
      </c>
      <c r="E136" s="275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  <c r="T136" s="275"/>
      <c r="U136" s="275"/>
      <c r="V136" s="275"/>
      <c r="W136" s="276"/>
      <c r="X136" s="17"/>
    </row>
    <row r="137" spans="2:24" ht="15.75">
      <c r="B137" s="2"/>
      <c r="C137" s="20" t="s">
        <v>53</v>
      </c>
      <c r="D137" s="277"/>
      <c r="E137" s="278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9"/>
      <c r="X137" s="17"/>
    </row>
    <row r="138" spans="2:24" ht="15.75">
      <c r="B138" s="9"/>
      <c r="C138" s="264" t="s">
        <v>32</v>
      </c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8"/>
    </row>
    <row r="139" spans="2:24" ht="15.75" customHeight="1">
      <c r="B139" s="9"/>
      <c r="C139" s="20" t="s">
        <v>55</v>
      </c>
      <c r="D139" s="274" t="s">
        <v>133</v>
      </c>
      <c r="E139" s="275"/>
      <c r="F139" s="275"/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5"/>
      <c r="R139" s="275"/>
      <c r="S139" s="275"/>
      <c r="T139" s="275"/>
      <c r="U139" s="275"/>
      <c r="V139" s="275"/>
      <c r="W139" s="276"/>
      <c r="X139" s="8"/>
    </row>
    <row r="140" spans="2:24" ht="15.75">
      <c r="B140" s="9"/>
      <c r="C140" s="20" t="s">
        <v>56</v>
      </c>
      <c r="D140" s="280"/>
      <c r="E140" s="281"/>
      <c r="F140" s="281"/>
      <c r="G140" s="281"/>
      <c r="H140" s="281"/>
      <c r="I140" s="281"/>
      <c r="J140" s="281"/>
      <c r="K140" s="281"/>
      <c r="L140" s="281"/>
      <c r="M140" s="281"/>
      <c r="N140" s="281"/>
      <c r="O140" s="281"/>
      <c r="P140" s="281"/>
      <c r="Q140" s="281"/>
      <c r="R140" s="281"/>
      <c r="S140" s="281"/>
      <c r="T140" s="281"/>
      <c r="U140" s="281"/>
      <c r="V140" s="281"/>
      <c r="W140" s="282"/>
      <c r="X140" s="8"/>
    </row>
    <row r="141" spans="2:24" ht="15.75">
      <c r="B141" s="9"/>
      <c r="C141" s="20" t="s">
        <v>52</v>
      </c>
      <c r="D141" s="280"/>
      <c r="E141" s="281"/>
      <c r="F141" s="281"/>
      <c r="G141" s="281"/>
      <c r="H141" s="281"/>
      <c r="I141" s="281"/>
      <c r="J141" s="281"/>
      <c r="K141" s="281"/>
      <c r="L141" s="281"/>
      <c r="M141" s="281"/>
      <c r="N141" s="281"/>
      <c r="O141" s="281"/>
      <c r="P141" s="281"/>
      <c r="Q141" s="281"/>
      <c r="R141" s="281"/>
      <c r="S141" s="281"/>
      <c r="T141" s="281"/>
      <c r="U141" s="281"/>
      <c r="V141" s="281"/>
      <c r="W141" s="282"/>
      <c r="X141" s="8"/>
    </row>
    <row r="142" spans="2:24" ht="15.75">
      <c r="B142" s="9"/>
      <c r="C142" s="20" t="s">
        <v>53</v>
      </c>
      <c r="D142" s="277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9"/>
      <c r="X142" s="8"/>
    </row>
    <row r="143" spans="2:24" ht="15.75">
      <c r="B143" s="26"/>
      <c r="C143" s="24" t="s">
        <v>33</v>
      </c>
      <c r="D143" s="25">
        <f>SUM(D131:D133)</f>
        <v>1</v>
      </c>
      <c r="E143" s="25">
        <f>SUM(E131:E133)</f>
        <v>1</v>
      </c>
      <c r="F143" s="25">
        <f>SUM(F131:F133)</f>
        <v>1</v>
      </c>
      <c r="G143" s="25">
        <f>SUM(G131:G133)</f>
        <v>1</v>
      </c>
      <c r="H143" s="55">
        <f>G143/F143</f>
        <v>1</v>
      </c>
      <c r="I143" s="55">
        <f>SUM(I131:I133)</f>
        <v>0</v>
      </c>
      <c r="J143" s="55">
        <f>SUM(J131:J133)</f>
        <v>0</v>
      </c>
      <c r="K143" s="73">
        <f>SUM(K131:K133)</f>
        <v>70942.73</v>
      </c>
      <c r="L143" s="73">
        <f>SUM(L133)</f>
        <v>53207.047500000001</v>
      </c>
      <c r="M143" s="55">
        <f t="shared" ref="M143:W143" si="2">SUM(M131:M133)</f>
        <v>0.75</v>
      </c>
      <c r="N143" s="55">
        <v>1</v>
      </c>
      <c r="O143" s="118">
        <f t="shared" si="2"/>
        <v>7</v>
      </c>
      <c r="P143" s="118">
        <f t="shared" si="2"/>
        <v>1</v>
      </c>
      <c r="Q143" s="118">
        <f t="shared" si="2"/>
        <v>1</v>
      </c>
      <c r="R143" s="118">
        <f t="shared" si="2"/>
        <v>1</v>
      </c>
      <c r="S143" s="55">
        <v>1</v>
      </c>
      <c r="T143" s="118">
        <f t="shared" si="2"/>
        <v>1</v>
      </c>
      <c r="U143" s="118">
        <f t="shared" si="2"/>
        <v>0</v>
      </c>
      <c r="V143" s="118">
        <f t="shared" si="2"/>
        <v>0</v>
      </c>
      <c r="W143" s="118">
        <f t="shared" si="2"/>
        <v>0</v>
      </c>
      <c r="X143" s="15"/>
    </row>
    <row r="144" spans="2:24" ht="31.5" customHeight="1">
      <c r="B144" s="9"/>
      <c r="C144" s="261" t="s">
        <v>34</v>
      </c>
      <c r="D144" s="261"/>
      <c r="E144" s="261"/>
      <c r="F144" s="261"/>
      <c r="G144" s="261"/>
      <c r="H144" s="261"/>
      <c r="I144" s="261"/>
      <c r="J144" s="261"/>
      <c r="K144" s="261"/>
      <c r="L144" s="261"/>
      <c r="M144" s="261"/>
      <c r="N144" s="261"/>
      <c r="O144" s="261"/>
      <c r="P144" s="261"/>
      <c r="Q144" s="261"/>
      <c r="R144" s="261"/>
      <c r="S144" s="261"/>
      <c r="T144" s="261"/>
      <c r="U144" s="261"/>
      <c r="V144" s="261"/>
      <c r="W144" s="261"/>
      <c r="X144" s="8"/>
    </row>
    <row r="145" spans="2:24" ht="15.75">
      <c r="B145" s="9"/>
      <c r="C145" s="3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8"/>
    </row>
    <row r="146" spans="2:24" ht="15.75">
      <c r="B146" s="9"/>
      <c r="C146" s="182" t="s">
        <v>9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8"/>
    </row>
    <row r="147" spans="2:24" s="188" customFormat="1" ht="15.75">
      <c r="B147" s="71"/>
      <c r="C147" s="48" t="s">
        <v>234</v>
      </c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72"/>
    </row>
    <row r="148" spans="2:24" ht="15.75">
      <c r="B148" s="9"/>
      <c r="C148" s="3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8"/>
    </row>
    <row r="149" spans="2:24" ht="15.75">
      <c r="B149" s="9"/>
      <c r="C149" s="3" t="s">
        <v>35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3" t="s">
        <v>36</v>
      </c>
      <c r="O149" s="10"/>
      <c r="P149" s="10"/>
      <c r="Q149" s="10"/>
      <c r="R149" s="10"/>
      <c r="S149" s="10"/>
      <c r="T149" s="10"/>
      <c r="U149" s="10"/>
      <c r="V149" s="10"/>
      <c r="W149" s="10"/>
      <c r="X149" s="8"/>
    </row>
    <row r="150" spans="2:24" ht="15.75">
      <c r="B150" s="9"/>
      <c r="C150" s="3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8"/>
    </row>
    <row r="151" spans="2:24" ht="15.75">
      <c r="B151" s="9"/>
      <c r="C151" s="3" t="s">
        <v>37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3" t="s">
        <v>38</v>
      </c>
      <c r="O151" s="10"/>
      <c r="P151" s="10"/>
      <c r="Q151" s="10"/>
      <c r="R151" s="10"/>
      <c r="S151" s="10"/>
      <c r="T151" s="10"/>
      <c r="U151" s="10"/>
      <c r="V151" s="10"/>
      <c r="W151" s="10"/>
      <c r="X151" s="8"/>
    </row>
    <row r="152" spans="2:24" ht="15.75">
      <c r="B152" s="9"/>
      <c r="C152" s="3" t="s">
        <v>39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3" t="s">
        <v>39</v>
      </c>
      <c r="O152" s="10"/>
      <c r="P152" s="10"/>
      <c r="Q152" s="10"/>
      <c r="R152" s="10"/>
      <c r="S152" s="10"/>
      <c r="T152" s="10"/>
      <c r="U152" s="10"/>
      <c r="V152" s="10"/>
      <c r="W152" s="10"/>
      <c r="X152" s="8"/>
    </row>
    <row r="153" spans="2:24" ht="15.75">
      <c r="B153" s="9"/>
      <c r="C153" s="3" t="s">
        <v>40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3" t="s">
        <v>40</v>
      </c>
      <c r="O153" s="10"/>
      <c r="P153" s="10"/>
      <c r="Q153" s="10"/>
      <c r="R153" s="10"/>
      <c r="S153" s="10"/>
      <c r="T153" s="10"/>
      <c r="U153" s="10"/>
      <c r="V153" s="10"/>
      <c r="W153" s="10"/>
      <c r="X153" s="8"/>
    </row>
    <row r="154" spans="2:24" ht="15.75">
      <c r="B154" s="11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3"/>
    </row>
    <row r="157" spans="2:24" ht="15.75"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1" t="s">
        <v>0</v>
      </c>
      <c r="X157" s="7"/>
    </row>
    <row r="158" spans="2:24" ht="18">
      <c r="B158" s="9"/>
      <c r="C158" s="262" t="s">
        <v>1</v>
      </c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8"/>
    </row>
    <row r="159" spans="2:24" ht="15.75">
      <c r="B159" s="9"/>
      <c r="C159" s="256" t="str">
        <f>C4</f>
        <v>Bulan:……………OKTOBER -DISEMBER…………  Tahun : ………2018…………..</v>
      </c>
      <c r="D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8"/>
    </row>
    <row r="160" spans="2:24" ht="15.75"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8"/>
    </row>
    <row r="161" spans="2:26" ht="15.75">
      <c r="B161" s="9"/>
      <c r="C161" s="3" t="s">
        <v>42</v>
      </c>
      <c r="D161" s="263" t="s">
        <v>41</v>
      </c>
      <c r="E161" s="263"/>
      <c r="F161" s="263"/>
      <c r="G161" s="263"/>
      <c r="H161" s="263"/>
      <c r="I161" s="10"/>
      <c r="J161" s="10"/>
      <c r="K161" s="10"/>
      <c r="L161" s="10"/>
      <c r="M161" s="10"/>
      <c r="N161" s="10"/>
      <c r="O161" s="3" t="s">
        <v>48</v>
      </c>
      <c r="P161" s="10"/>
      <c r="Q161" s="10"/>
      <c r="R161" s="263" t="s">
        <v>49</v>
      </c>
      <c r="S161" s="263"/>
      <c r="T161" s="263"/>
      <c r="U161" s="263"/>
      <c r="V161" s="10"/>
      <c r="W161" s="10"/>
      <c r="X161" s="8"/>
    </row>
    <row r="162" spans="2:26" ht="15.75">
      <c r="B162" s="9"/>
      <c r="C162" s="3" t="s">
        <v>44</v>
      </c>
      <c r="D162" s="257" t="s">
        <v>43</v>
      </c>
      <c r="E162" s="257"/>
      <c r="F162" s="257"/>
      <c r="G162" s="257"/>
      <c r="H162" s="257"/>
      <c r="I162" s="10"/>
      <c r="J162" s="10"/>
      <c r="K162" s="10"/>
      <c r="L162" s="10"/>
      <c r="M162" s="10"/>
      <c r="N162" s="10"/>
      <c r="O162" s="3" t="s">
        <v>47</v>
      </c>
      <c r="P162" s="10"/>
      <c r="Q162" s="10"/>
      <c r="R162" s="258" t="s">
        <v>60</v>
      </c>
      <c r="S162" s="259"/>
      <c r="T162" s="259"/>
      <c r="U162" s="259"/>
      <c r="V162" s="10"/>
      <c r="W162" s="10"/>
      <c r="X162" s="8"/>
    </row>
    <row r="163" spans="2:26" ht="15.75">
      <c r="B163" s="9"/>
      <c r="C163" s="3" t="s">
        <v>46</v>
      </c>
      <c r="D163" s="260" t="s">
        <v>28</v>
      </c>
      <c r="E163" s="260"/>
      <c r="F163" s="260"/>
      <c r="G163" s="260"/>
      <c r="H163" s="26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8"/>
    </row>
    <row r="164" spans="2:26" ht="15.75">
      <c r="B164" s="9"/>
      <c r="C164" s="3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8"/>
    </row>
    <row r="165" spans="2:26" ht="15.75">
      <c r="B165" s="9"/>
      <c r="C165" s="265" t="s">
        <v>50</v>
      </c>
      <c r="D165" s="265" t="s">
        <v>2</v>
      </c>
      <c r="E165" s="265"/>
      <c r="F165" s="265" t="s">
        <v>3</v>
      </c>
      <c r="G165" s="265"/>
      <c r="H165" s="265"/>
      <c r="I165" s="265"/>
      <c r="J165" s="265"/>
      <c r="K165" s="265" t="s">
        <v>4</v>
      </c>
      <c r="L165" s="265"/>
      <c r="M165" s="265"/>
      <c r="N165" s="265" t="s">
        <v>5</v>
      </c>
      <c r="O165" s="265"/>
      <c r="P165" s="265"/>
      <c r="Q165" s="265"/>
      <c r="R165" s="265"/>
      <c r="S165" s="265" t="s">
        <v>6</v>
      </c>
      <c r="T165" s="265"/>
      <c r="U165" s="265"/>
      <c r="V165" s="265"/>
      <c r="W165" s="265"/>
      <c r="X165" s="8"/>
    </row>
    <row r="166" spans="2:26" ht="26.25" customHeight="1">
      <c r="B166" s="9"/>
      <c r="C166" s="265"/>
      <c r="D166" s="266" t="s">
        <v>7</v>
      </c>
      <c r="E166" s="253" t="s">
        <v>8</v>
      </c>
      <c r="F166" s="268" t="s">
        <v>9</v>
      </c>
      <c r="G166" s="268"/>
      <c r="H166" s="268"/>
      <c r="I166" s="268" t="s">
        <v>10</v>
      </c>
      <c r="J166" s="268"/>
      <c r="K166" s="253" t="s">
        <v>11</v>
      </c>
      <c r="L166" s="253" t="s">
        <v>12</v>
      </c>
      <c r="M166" s="253" t="s">
        <v>13</v>
      </c>
      <c r="N166" s="253" t="s">
        <v>58</v>
      </c>
      <c r="O166" s="253" t="s">
        <v>14</v>
      </c>
      <c r="P166" s="253" t="s">
        <v>15</v>
      </c>
      <c r="Q166" s="253" t="s">
        <v>16</v>
      </c>
      <c r="R166" s="253" t="s">
        <v>17</v>
      </c>
      <c r="S166" s="253" t="s">
        <v>51</v>
      </c>
      <c r="T166" s="253" t="s">
        <v>18</v>
      </c>
      <c r="U166" s="253" t="s">
        <v>19</v>
      </c>
      <c r="V166" s="253" t="s">
        <v>20</v>
      </c>
      <c r="W166" s="253" t="s">
        <v>21</v>
      </c>
      <c r="X166" s="8"/>
    </row>
    <row r="167" spans="2:26" ht="111">
      <c r="B167" s="26"/>
      <c r="C167" s="265"/>
      <c r="D167" s="267"/>
      <c r="E167" s="253"/>
      <c r="F167" s="19" t="s">
        <v>22</v>
      </c>
      <c r="G167" s="19" t="s">
        <v>23</v>
      </c>
      <c r="H167" s="19" t="s">
        <v>24</v>
      </c>
      <c r="I167" s="39" t="s">
        <v>126</v>
      </c>
      <c r="J167" s="19" t="s">
        <v>25</v>
      </c>
      <c r="K167" s="253"/>
      <c r="L167" s="253"/>
      <c r="M167" s="253"/>
      <c r="N167" s="253"/>
      <c r="O167" s="253"/>
      <c r="P167" s="253"/>
      <c r="Q167" s="253"/>
      <c r="R167" s="253"/>
      <c r="S167" s="253"/>
      <c r="T167" s="253"/>
      <c r="U167" s="253"/>
      <c r="V167" s="253"/>
      <c r="W167" s="253"/>
      <c r="X167" s="15"/>
    </row>
    <row r="168" spans="2:26" ht="15.75">
      <c r="B168" s="9"/>
      <c r="C168" s="264" t="s">
        <v>26</v>
      </c>
      <c r="D168" s="264"/>
      <c r="E168" s="264"/>
      <c r="F168" s="264"/>
      <c r="G168" s="264"/>
      <c r="H168" s="264"/>
      <c r="I168" s="264"/>
      <c r="J168" s="264"/>
      <c r="K168" s="264"/>
      <c r="L168" s="264"/>
      <c r="M168" s="264"/>
      <c r="N168" s="264"/>
      <c r="O168" s="264"/>
      <c r="P168" s="264"/>
      <c r="Q168" s="264"/>
      <c r="R168" s="264"/>
      <c r="S168" s="264"/>
      <c r="T168" s="264"/>
      <c r="U168" s="264"/>
      <c r="V168" s="264"/>
      <c r="W168" s="264"/>
      <c r="X168" s="8"/>
    </row>
    <row r="169" spans="2:26" ht="15.75" customHeight="1">
      <c r="B169" s="9"/>
      <c r="C169" s="20" t="s">
        <v>55</v>
      </c>
      <c r="D169" s="297">
        <v>1</v>
      </c>
      <c r="E169" s="297">
        <v>1</v>
      </c>
      <c r="F169" s="297">
        <v>1</v>
      </c>
      <c r="G169" s="297">
        <v>1</v>
      </c>
      <c r="H169" s="296">
        <v>1</v>
      </c>
      <c r="I169" s="271">
        <v>1</v>
      </c>
      <c r="J169" s="271">
        <v>0</v>
      </c>
      <c r="K169" s="295">
        <v>83360.95</v>
      </c>
      <c r="L169" s="293">
        <f>K169*(9/12)</f>
        <v>62520.712499999994</v>
      </c>
      <c r="M169" s="251">
        <f>L169/K169</f>
        <v>0.75</v>
      </c>
      <c r="N169" s="296">
        <v>1</v>
      </c>
      <c r="O169" s="297">
        <v>7</v>
      </c>
      <c r="P169" s="297">
        <v>1</v>
      </c>
      <c r="Q169" s="297">
        <v>1</v>
      </c>
      <c r="R169" s="297">
        <v>1</v>
      </c>
      <c r="S169" s="296">
        <v>1</v>
      </c>
      <c r="T169" s="297">
        <v>1</v>
      </c>
      <c r="U169" s="297" t="s">
        <v>28</v>
      </c>
      <c r="V169" s="297" t="s">
        <v>28</v>
      </c>
      <c r="W169" s="298" t="s">
        <v>28</v>
      </c>
      <c r="X169" s="8"/>
      <c r="Z169">
        <v>83360.95</v>
      </c>
    </row>
    <row r="170" spans="2:26" ht="15.75">
      <c r="B170" s="9"/>
      <c r="C170" s="27" t="s">
        <v>56</v>
      </c>
      <c r="D170" s="297"/>
      <c r="E170" s="297"/>
      <c r="F170" s="297"/>
      <c r="G170" s="297"/>
      <c r="H170" s="296"/>
      <c r="I170" s="272"/>
      <c r="J170" s="272"/>
      <c r="K170" s="295"/>
      <c r="L170" s="294"/>
      <c r="M170" s="252"/>
      <c r="N170" s="296"/>
      <c r="O170" s="297"/>
      <c r="P170" s="297"/>
      <c r="Q170" s="297"/>
      <c r="R170" s="297"/>
      <c r="S170" s="296"/>
      <c r="T170" s="297"/>
      <c r="U170" s="297"/>
      <c r="V170" s="297"/>
      <c r="W170" s="298"/>
      <c r="X170" s="8"/>
    </row>
    <row r="171" spans="2:26" ht="15.75">
      <c r="B171" s="9"/>
      <c r="C171" s="264" t="s">
        <v>31</v>
      </c>
      <c r="D171" s="273"/>
      <c r="E171" s="273"/>
      <c r="F171" s="273"/>
      <c r="G171" s="273"/>
      <c r="H171" s="273"/>
      <c r="I171" s="273"/>
      <c r="J171" s="273"/>
      <c r="K171" s="273"/>
      <c r="L171" s="273"/>
      <c r="M171" s="273"/>
      <c r="N171" s="273"/>
      <c r="O171" s="273"/>
      <c r="P171" s="273"/>
      <c r="Q171" s="273"/>
      <c r="R171" s="273"/>
      <c r="S171" s="273"/>
      <c r="T171" s="273"/>
      <c r="U171" s="273"/>
      <c r="V171" s="273"/>
      <c r="W171" s="273"/>
      <c r="X171" s="8"/>
    </row>
    <row r="172" spans="2:26" ht="15.75">
      <c r="B172" s="2"/>
      <c r="C172" s="20" t="s">
        <v>52</v>
      </c>
      <c r="D172" s="274" t="s">
        <v>132</v>
      </c>
      <c r="E172" s="275"/>
      <c r="F172" s="275"/>
      <c r="G172" s="275"/>
      <c r="H172" s="275"/>
      <c r="I172" s="275"/>
      <c r="J172" s="275"/>
      <c r="K172" s="275"/>
      <c r="L172" s="275"/>
      <c r="M172" s="275"/>
      <c r="N172" s="275"/>
      <c r="O172" s="275"/>
      <c r="P172" s="275"/>
      <c r="Q172" s="275"/>
      <c r="R172" s="275"/>
      <c r="S172" s="275"/>
      <c r="T172" s="275"/>
      <c r="U172" s="275"/>
      <c r="V172" s="275"/>
      <c r="W172" s="276"/>
      <c r="X172" s="17"/>
    </row>
    <row r="173" spans="2:26" ht="15.75">
      <c r="B173" s="2"/>
      <c r="C173" s="20" t="s">
        <v>53</v>
      </c>
      <c r="D173" s="277"/>
      <c r="E173" s="278"/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9"/>
      <c r="X173" s="17"/>
    </row>
    <row r="174" spans="2:26" ht="15.75">
      <c r="B174" s="9"/>
      <c r="C174" s="264" t="s">
        <v>32</v>
      </c>
      <c r="D174" s="264"/>
      <c r="E174" s="264"/>
      <c r="F174" s="264"/>
      <c r="G174" s="264"/>
      <c r="H174" s="264"/>
      <c r="I174" s="264"/>
      <c r="J174" s="264"/>
      <c r="K174" s="264"/>
      <c r="L174" s="264"/>
      <c r="M174" s="264"/>
      <c r="N174" s="264"/>
      <c r="O174" s="264"/>
      <c r="P174" s="264"/>
      <c r="Q174" s="264"/>
      <c r="R174" s="264"/>
      <c r="S174" s="264"/>
      <c r="T174" s="264"/>
      <c r="U174" s="264"/>
      <c r="V174" s="264"/>
      <c r="W174" s="264"/>
      <c r="X174" s="8"/>
    </row>
    <row r="175" spans="2:26" ht="15.75" customHeight="1">
      <c r="B175" s="9"/>
      <c r="C175" s="20" t="s">
        <v>55</v>
      </c>
      <c r="D175" s="274" t="s">
        <v>133</v>
      </c>
      <c r="E175" s="275"/>
      <c r="F175" s="275"/>
      <c r="G175" s="275"/>
      <c r="H175" s="275"/>
      <c r="I175" s="275"/>
      <c r="J175" s="275"/>
      <c r="K175" s="275"/>
      <c r="L175" s="275"/>
      <c r="M175" s="275"/>
      <c r="N175" s="275"/>
      <c r="O175" s="275"/>
      <c r="P175" s="275"/>
      <c r="Q175" s="275"/>
      <c r="R175" s="275"/>
      <c r="S175" s="275"/>
      <c r="T175" s="275"/>
      <c r="U175" s="275"/>
      <c r="V175" s="275"/>
      <c r="W175" s="276"/>
      <c r="X175" s="8"/>
    </row>
    <row r="176" spans="2:26" ht="15.75">
      <c r="B176" s="9"/>
      <c r="C176" s="20" t="s">
        <v>56</v>
      </c>
      <c r="D176" s="280"/>
      <c r="E176" s="281"/>
      <c r="F176" s="281"/>
      <c r="G176" s="281"/>
      <c r="H176" s="281"/>
      <c r="I176" s="281"/>
      <c r="J176" s="281"/>
      <c r="K176" s="281"/>
      <c r="L176" s="281"/>
      <c r="M176" s="281"/>
      <c r="N176" s="281"/>
      <c r="O176" s="281"/>
      <c r="P176" s="281"/>
      <c r="Q176" s="281"/>
      <c r="R176" s="281"/>
      <c r="S176" s="281"/>
      <c r="T176" s="281"/>
      <c r="U176" s="281"/>
      <c r="V176" s="281"/>
      <c r="W176" s="282"/>
      <c r="X176" s="8"/>
    </row>
    <row r="177" spans="2:24" ht="15.75">
      <c r="B177" s="9"/>
      <c r="C177" s="20" t="s">
        <v>52</v>
      </c>
      <c r="D177" s="280"/>
      <c r="E177" s="281"/>
      <c r="F177" s="281"/>
      <c r="G177" s="281"/>
      <c r="H177" s="281"/>
      <c r="I177" s="281"/>
      <c r="J177" s="281"/>
      <c r="K177" s="281"/>
      <c r="L177" s="281"/>
      <c r="M177" s="281"/>
      <c r="N177" s="281"/>
      <c r="O177" s="281"/>
      <c r="P177" s="281"/>
      <c r="Q177" s="281"/>
      <c r="R177" s="281"/>
      <c r="S177" s="281"/>
      <c r="T177" s="281"/>
      <c r="U177" s="281"/>
      <c r="V177" s="281"/>
      <c r="W177" s="282"/>
      <c r="X177" s="8"/>
    </row>
    <row r="178" spans="2:24" ht="15.75">
      <c r="B178" s="9"/>
      <c r="C178" s="20" t="s">
        <v>53</v>
      </c>
      <c r="D178" s="277"/>
      <c r="E178" s="278"/>
      <c r="F178" s="27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8"/>
      <c r="Q178" s="278"/>
      <c r="R178" s="278"/>
      <c r="S178" s="278"/>
      <c r="T178" s="278"/>
      <c r="U178" s="278"/>
      <c r="V178" s="278"/>
      <c r="W178" s="279"/>
      <c r="X178" s="8"/>
    </row>
    <row r="179" spans="2:24" ht="15.75">
      <c r="B179" s="26"/>
      <c r="C179" s="24" t="s">
        <v>33</v>
      </c>
      <c r="D179" s="25">
        <f>SUM(D167:D169)</f>
        <v>1</v>
      </c>
      <c r="E179" s="25">
        <f>SUM(E167:E169)</f>
        <v>1</v>
      </c>
      <c r="F179" s="25">
        <f>SUM(F167:F169)</f>
        <v>1</v>
      </c>
      <c r="G179" s="25">
        <f>SUM(G167:G169)</f>
        <v>1</v>
      </c>
      <c r="H179" s="55">
        <f>G179/F179</f>
        <v>1</v>
      </c>
      <c r="I179" s="55">
        <f>SUM(I167:I169)</f>
        <v>1</v>
      </c>
      <c r="J179" s="55">
        <f>SUM(J167:J169)</f>
        <v>0</v>
      </c>
      <c r="K179" s="73">
        <f>SUM(K167:K169)</f>
        <v>83360.95</v>
      </c>
      <c r="L179" s="73">
        <f>SUM(L169)</f>
        <v>62520.712499999994</v>
      </c>
      <c r="M179" s="55">
        <f t="shared" ref="M179:W179" si="3">SUM(M167:M169)</f>
        <v>0.75</v>
      </c>
      <c r="N179" s="55">
        <v>1</v>
      </c>
      <c r="O179" s="118">
        <f t="shared" si="3"/>
        <v>7</v>
      </c>
      <c r="P179" s="118">
        <f t="shared" si="3"/>
        <v>1</v>
      </c>
      <c r="Q179" s="118">
        <f t="shared" si="3"/>
        <v>1</v>
      </c>
      <c r="R179" s="118">
        <f t="shared" si="3"/>
        <v>1</v>
      </c>
      <c r="S179" s="55">
        <v>1</v>
      </c>
      <c r="T179" s="118">
        <f t="shared" si="3"/>
        <v>1</v>
      </c>
      <c r="U179" s="118">
        <f t="shared" si="3"/>
        <v>0</v>
      </c>
      <c r="V179" s="118">
        <f t="shared" si="3"/>
        <v>0</v>
      </c>
      <c r="W179" s="118">
        <f t="shared" si="3"/>
        <v>0</v>
      </c>
      <c r="X179" s="15"/>
    </row>
    <row r="180" spans="2:24" ht="33" customHeight="1">
      <c r="B180" s="9"/>
      <c r="C180" s="261" t="s">
        <v>34</v>
      </c>
      <c r="D180" s="261"/>
      <c r="E180" s="261"/>
      <c r="F180" s="261"/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  <c r="Q180" s="261"/>
      <c r="R180" s="261"/>
      <c r="S180" s="261"/>
      <c r="T180" s="261"/>
      <c r="U180" s="261"/>
      <c r="V180" s="261"/>
      <c r="W180" s="261"/>
      <c r="X180" s="8"/>
    </row>
    <row r="181" spans="2:24" ht="15.75">
      <c r="B181" s="9"/>
      <c r="C181" s="3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8"/>
    </row>
    <row r="182" spans="2:24" ht="15.75">
      <c r="B182" s="9"/>
      <c r="C182" s="182" t="s">
        <v>9</v>
      </c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8"/>
    </row>
    <row r="183" spans="2:24" ht="15.75">
      <c r="B183" s="9"/>
      <c r="C183" s="4" t="s">
        <v>179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8"/>
    </row>
    <row r="184" spans="2:24" ht="15.75">
      <c r="B184" s="9"/>
      <c r="C184" s="48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8"/>
    </row>
    <row r="185" spans="2:24" ht="15.75">
      <c r="B185" s="9"/>
      <c r="C185" s="4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8"/>
    </row>
    <row r="186" spans="2:24" ht="15.75">
      <c r="B186" s="9"/>
      <c r="C186" s="3" t="s">
        <v>35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3" t="s">
        <v>36</v>
      </c>
      <c r="O186" s="10"/>
      <c r="P186" s="10"/>
      <c r="Q186" s="10"/>
      <c r="R186" s="10"/>
      <c r="S186" s="10"/>
      <c r="T186" s="10"/>
      <c r="U186" s="10"/>
      <c r="V186" s="10"/>
      <c r="W186" s="10"/>
      <c r="X186" s="8"/>
    </row>
    <row r="187" spans="2:24" ht="15.75">
      <c r="B187" s="9"/>
      <c r="C187" s="3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8"/>
    </row>
    <row r="188" spans="2:24" ht="15.75">
      <c r="B188" s="9"/>
      <c r="C188" s="3" t="s">
        <v>37</v>
      </c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3" t="s">
        <v>38</v>
      </c>
      <c r="O188" s="10"/>
      <c r="P188" s="10"/>
      <c r="Q188" s="10"/>
      <c r="R188" s="10"/>
      <c r="S188" s="10"/>
      <c r="T188" s="10"/>
      <c r="U188" s="10"/>
      <c r="V188" s="10"/>
      <c r="W188" s="10"/>
      <c r="X188" s="8"/>
    </row>
    <row r="189" spans="2:24" ht="15.75">
      <c r="B189" s="9"/>
      <c r="C189" s="3" t="s">
        <v>39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3" t="s">
        <v>39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8"/>
    </row>
    <row r="190" spans="2:24" ht="15.75">
      <c r="B190" s="9"/>
      <c r="C190" s="3" t="s">
        <v>40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3" t="s">
        <v>40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8"/>
    </row>
    <row r="191" spans="2:24" ht="15.75">
      <c r="B191" s="11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3"/>
    </row>
    <row r="194" spans="2:26" ht="15.75"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" t="s">
        <v>0</v>
      </c>
      <c r="X194" s="7"/>
    </row>
    <row r="195" spans="2:26" ht="18">
      <c r="B195" s="9"/>
      <c r="C195" s="262" t="s">
        <v>1</v>
      </c>
      <c r="D195" s="262"/>
      <c r="E195" s="262"/>
      <c r="F195" s="262"/>
      <c r="G195" s="262"/>
      <c r="H195" s="262"/>
      <c r="I195" s="262"/>
      <c r="J195" s="262"/>
      <c r="K195" s="262"/>
      <c r="L195" s="262"/>
      <c r="M195" s="262"/>
      <c r="N195" s="262"/>
      <c r="O195" s="262"/>
      <c r="P195" s="262"/>
      <c r="Q195" s="262"/>
      <c r="R195" s="262"/>
      <c r="S195" s="262"/>
      <c r="T195" s="262"/>
      <c r="U195" s="262"/>
      <c r="V195" s="262"/>
      <c r="W195" s="262"/>
      <c r="X195" s="8"/>
    </row>
    <row r="196" spans="2:26" ht="15.75">
      <c r="B196" s="9"/>
      <c r="C196" s="256" t="str">
        <f>C4</f>
        <v>Bulan:……………OKTOBER -DISEMBER…………  Tahun : ………2018…………..</v>
      </c>
      <c r="D196" s="256"/>
      <c r="E196" s="256"/>
      <c r="F196" s="256"/>
      <c r="G196" s="256"/>
      <c r="H196" s="256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  <c r="X196" s="8"/>
    </row>
    <row r="197" spans="2:26" ht="15.75">
      <c r="B197" s="9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8"/>
    </row>
    <row r="198" spans="2:26" ht="15.75">
      <c r="B198" s="9"/>
      <c r="C198" s="3" t="s">
        <v>42</v>
      </c>
      <c r="D198" s="263" t="s">
        <v>41</v>
      </c>
      <c r="E198" s="263"/>
      <c r="F198" s="263"/>
      <c r="G198" s="263"/>
      <c r="H198" s="263"/>
      <c r="I198" s="10"/>
      <c r="J198" s="10"/>
      <c r="K198" s="10"/>
      <c r="L198" s="10"/>
      <c r="M198" s="10"/>
      <c r="N198" s="10"/>
      <c r="O198" s="3" t="s">
        <v>48</v>
      </c>
      <c r="P198" s="10"/>
      <c r="Q198" s="10"/>
      <c r="R198" s="263" t="s">
        <v>49</v>
      </c>
      <c r="S198" s="263"/>
      <c r="T198" s="263"/>
      <c r="U198" s="263"/>
      <c r="V198" s="10"/>
      <c r="W198" s="10"/>
      <c r="X198" s="8"/>
    </row>
    <row r="199" spans="2:26" ht="15.75">
      <c r="B199" s="9"/>
      <c r="C199" s="3" t="s">
        <v>44</v>
      </c>
      <c r="D199" s="257" t="s">
        <v>43</v>
      </c>
      <c r="E199" s="257"/>
      <c r="F199" s="257"/>
      <c r="G199" s="257"/>
      <c r="H199" s="257"/>
      <c r="I199" s="10"/>
      <c r="J199" s="10"/>
      <c r="K199" s="10"/>
      <c r="L199" s="10"/>
      <c r="M199" s="10"/>
      <c r="N199" s="10"/>
      <c r="O199" s="3" t="s">
        <v>47</v>
      </c>
      <c r="P199" s="10"/>
      <c r="Q199" s="10"/>
      <c r="R199" s="258" t="s">
        <v>151</v>
      </c>
      <c r="S199" s="259"/>
      <c r="T199" s="259"/>
      <c r="U199" s="259"/>
      <c r="V199" s="10"/>
      <c r="W199" s="10"/>
      <c r="X199" s="8"/>
    </row>
    <row r="200" spans="2:26" ht="15.75">
      <c r="B200" s="9"/>
      <c r="C200" s="3" t="s">
        <v>46</v>
      </c>
      <c r="D200" s="260" t="s">
        <v>28</v>
      </c>
      <c r="E200" s="260"/>
      <c r="F200" s="260"/>
      <c r="G200" s="260"/>
      <c r="H200" s="26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8"/>
    </row>
    <row r="201" spans="2:26" ht="15.75">
      <c r="B201" s="9"/>
      <c r="C201" s="3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8"/>
    </row>
    <row r="202" spans="2:26" ht="15.75">
      <c r="B202" s="9"/>
      <c r="C202" s="265" t="s">
        <v>50</v>
      </c>
      <c r="D202" s="265" t="s">
        <v>2</v>
      </c>
      <c r="E202" s="265"/>
      <c r="F202" s="265" t="s">
        <v>3</v>
      </c>
      <c r="G202" s="265"/>
      <c r="H202" s="265"/>
      <c r="I202" s="265"/>
      <c r="J202" s="265"/>
      <c r="K202" s="265" t="s">
        <v>4</v>
      </c>
      <c r="L202" s="265"/>
      <c r="M202" s="265"/>
      <c r="N202" s="265" t="s">
        <v>5</v>
      </c>
      <c r="O202" s="265"/>
      <c r="P202" s="265"/>
      <c r="Q202" s="265"/>
      <c r="R202" s="265"/>
      <c r="S202" s="265" t="s">
        <v>6</v>
      </c>
      <c r="T202" s="265"/>
      <c r="U202" s="265"/>
      <c r="V202" s="265"/>
      <c r="W202" s="265"/>
      <c r="X202" s="8"/>
    </row>
    <row r="203" spans="2:26" ht="26.25" customHeight="1">
      <c r="B203" s="9"/>
      <c r="C203" s="265"/>
      <c r="D203" s="266" t="s">
        <v>7</v>
      </c>
      <c r="E203" s="253" t="s">
        <v>8</v>
      </c>
      <c r="F203" s="268" t="s">
        <v>9</v>
      </c>
      <c r="G203" s="268"/>
      <c r="H203" s="268"/>
      <c r="I203" s="268" t="s">
        <v>10</v>
      </c>
      <c r="J203" s="268"/>
      <c r="K203" s="253" t="s">
        <v>11</v>
      </c>
      <c r="L203" s="253" t="s">
        <v>12</v>
      </c>
      <c r="M203" s="253" t="s">
        <v>13</v>
      </c>
      <c r="N203" s="253" t="s">
        <v>58</v>
      </c>
      <c r="O203" s="253" t="s">
        <v>14</v>
      </c>
      <c r="P203" s="253" t="s">
        <v>15</v>
      </c>
      <c r="Q203" s="253" t="s">
        <v>16</v>
      </c>
      <c r="R203" s="253" t="s">
        <v>17</v>
      </c>
      <c r="S203" s="253" t="s">
        <v>51</v>
      </c>
      <c r="T203" s="253" t="s">
        <v>18</v>
      </c>
      <c r="U203" s="253" t="s">
        <v>19</v>
      </c>
      <c r="V203" s="253" t="s">
        <v>20</v>
      </c>
      <c r="W203" s="253" t="s">
        <v>21</v>
      </c>
      <c r="X203" s="8"/>
    </row>
    <row r="204" spans="2:26" ht="111">
      <c r="B204" s="26"/>
      <c r="C204" s="265"/>
      <c r="D204" s="267"/>
      <c r="E204" s="253"/>
      <c r="F204" s="19" t="s">
        <v>22</v>
      </c>
      <c r="G204" s="19" t="s">
        <v>23</v>
      </c>
      <c r="H204" s="19" t="s">
        <v>24</v>
      </c>
      <c r="I204" s="39" t="s">
        <v>126</v>
      </c>
      <c r="J204" s="19" t="s">
        <v>25</v>
      </c>
      <c r="K204" s="253"/>
      <c r="L204" s="253"/>
      <c r="M204" s="253"/>
      <c r="N204" s="253"/>
      <c r="O204" s="253"/>
      <c r="P204" s="253"/>
      <c r="Q204" s="253"/>
      <c r="R204" s="253"/>
      <c r="S204" s="253"/>
      <c r="T204" s="253"/>
      <c r="U204" s="253"/>
      <c r="V204" s="253"/>
      <c r="W204" s="253"/>
      <c r="X204" s="15"/>
    </row>
    <row r="205" spans="2:26" ht="15.75">
      <c r="B205" s="9"/>
      <c r="C205" s="264" t="s">
        <v>26</v>
      </c>
      <c r="D205" s="264"/>
      <c r="E205" s="264"/>
      <c r="F205" s="264"/>
      <c r="G205" s="264"/>
      <c r="H205" s="264"/>
      <c r="I205" s="264"/>
      <c r="J205" s="264"/>
      <c r="K205" s="264"/>
      <c r="L205" s="264"/>
      <c r="M205" s="264"/>
      <c r="N205" s="264"/>
      <c r="O205" s="264"/>
      <c r="P205" s="264"/>
      <c r="Q205" s="264"/>
      <c r="R205" s="264"/>
      <c r="S205" s="264"/>
      <c r="T205" s="264"/>
      <c r="U205" s="264"/>
      <c r="V205" s="264"/>
      <c r="W205" s="264"/>
      <c r="X205" s="8"/>
    </row>
    <row r="206" spans="2:26" ht="15.75" customHeight="1">
      <c r="B206" s="9"/>
      <c r="C206" s="20" t="s">
        <v>55</v>
      </c>
      <c r="D206" s="297">
        <v>1</v>
      </c>
      <c r="E206" s="297">
        <v>1</v>
      </c>
      <c r="F206" s="297">
        <v>1</v>
      </c>
      <c r="G206" s="297">
        <v>1</v>
      </c>
      <c r="H206" s="296">
        <v>1</v>
      </c>
      <c r="I206" s="271">
        <v>0</v>
      </c>
      <c r="J206" s="296">
        <v>0</v>
      </c>
      <c r="K206" s="295">
        <v>78523.45</v>
      </c>
      <c r="L206" s="293">
        <f>K206*(9/12)</f>
        <v>58892.587499999994</v>
      </c>
      <c r="M206" s="251">
        <f>L206/K206</f>
        <v>0.75</v>
      </c>
      <c r="N206" s="296">
        <v>1</v>
      </c>
      <c r="O206" s="297">
        <v>7</v>
      </c>
      <c r="P206" s="297">
        <v>1</v>
      </c>
      <c r="Q206" s="297">
        <v>1</v>
      </c>
      <c r="R206" s="297">
        <v>1</v>
      </c>
      <c r="S206" s="296">
        <v>1</v>
      </c>
      <c r="T206" s="297">
        <v>1</v>
      </c>
      <c r="U206" s="297" t="s">
        <v>28</v>
      </c>
      <c r="V206" s="297" t="s">
        <v>28</v>
      </c>
      <c r="W206" s="298" t="s">
        <v>28</v>
      </c>
      <c r="X206" s="8"/>
      <c r="Z206">
        <v>78523.45</v>
      </c>
    </row>
    <row r="207" spans="2:26" ht="15.75" customHeight="1">
      <c r="B207" s="9"/>
      <c r="C207" s="46" t="s">
        <v>56</v>
      </c>
      <c r="D207" s="297"/>
      <c r="E207" s="297"/>
      <c r="F207" s="297"/>
      <c r="G207" s="297"/>
      <c r="H207" s="296"/>
      <c r="I207" s="272"/>
      <c r="J207" s="296"/>
      <c r="K207" s="295"/>
      <c r="L207" s="294"/>
      <c r="M207" s="252"/>
      <c r="N207" s="296"/>
      <c r="O207" s="297"/>
      <c r="P207" s="297"/>
      <c r="Q207" s="297"/>
      <c r="R207" s="297"/>
      <c r="S207" s="296"/>
      <c r="T207" s="297"/>
      <c r="U207" s="297"/>
      <c r="V207" s="297"/>
      <c r="W207" s="298"/>
      <c r="X207" s="8"/>
    </row>
    <row r="208" spans="2:26" ht="15.75">
      <c r="B208" s="9"/>
      <c r="C208" s="264" t="s">
        <v>31</v>
      </c>
      <c r="D208" s="264"/>
      <c r="E208" s="264"/>
      <c r="F208" s="264"/>
      <c r="G208" s="264"/>
      <c r="H208" s="264"/>
      <c r="I208" s="264"/>
      <c r="J208" s="264"/>
      <c r="K208" s="264"/>
      <c r="L208" s="264"/>
      <c r="M208" s="264"/>
      <c r="N208" s="264"/>
      <c r="O208" s="264"/>
      <c r="P208" s="264"/>
      <c r="Q208" s="264"/>
      <c r="R208" s="264"/>
      <c r="S208" s="264"/>
      <c r="T208" s="264"/>
      <c r="U208" s="264"/>
      <c r="V208" s="264"/>
      <c r="W208" s="264"/>
      <c r="X208" s="8"/>
    </row>
    <row r="209" spans="2:24" ht="15.75">
      <c r="B209" s="2"/>
      <c r="C209" s="20" t="s">
        <v>52</v>
      </c>
      <c r="D209" s="274" t="s">
        <v>132</v>
      </c>
      <c r="E209" s="275"/>
      <c r="F209" s="275"/>
      <c r="G209" s="275"/>
      <c r="H209" s="275"/>
      <c r="I209" s="275"/>
      <c r="J209" s="275"/>
      <c r="K209" s="275"/>
      <c r="L209" s="275"/>
      <c r="M209" s="275"/>
      <c r="N209" s="275"/>
      <c r="O209" s="275"/>
      <c r="P209" s="275"/>
      <c r="Q209" s="275"/>
      <c r="R209" s="275"/>
      <c r="S209" s="275"/>
      <c r="T209" s="275"/>
      <c r="U209" s="275"/>
      <c r="V209" s="275"/>
      <c r="W209" s="276"/>
      <c r="X209" s="17"/>
    </row>
    <row r="210" spans="2:24" ht="15.75">
      <c r="B210" s="2"/>
      <c r="C210" s="20" t="s">
        <v>53</v>
      </c>
      <c r="D210" s="277"/>
      <c r="E210" s="278"/>
      <c r="F210" s="278"/>
      <c r="G210" s="278"/>
      <c r="H210" s="278"/>
      <c r="I210" s="278"/>
      <c r="J210" s="278"/>
      <c r="K210" s="278"/>
      <c r="L210" s="278"/>
      <c r="M210" s="278"/>
      <c r="N210" s="278"/>
      <c r="O210" s="278"/>
      <c r="P210" s="278"/>
      <c r="Q210" s="278"/>
      <c r="R210" s="278"/>
      <c r="S210" s="278"/>
      <c r="T210" s="278"/>
      <c r="U210" s="278"/>
      <c r="V210" s="278"/>
      <c r="W210" s="279"/>
      <c r="X210" s="17"/>
    </row>
    <row r="211" spans="2:24" ht="15.75">
      <c r="B211" s="9"/>
      <c r="C211" s="264" t="s">
        <v>32</v>
      </c>
      <c r="D211" s="264"/>
      <c r="E211" s="264"/>
      <c r="F211" s="264"/>
      <c r="G211" s="264"/>
      <c r="H211" s="264"/>
      <c r="I211" s="264"/>
      <c r="J211" s="264"/>
      <c r="K211" s="264"/>
      <c r="L211" s="264"/>
      <c r="M211" s="264"/>
      <c r="N211" s="264"/>
      <c r="O211" s="264"/>
      <c r="P211" s="264"/>
      <c r="Q211" s="264"/>
      <c r="R211" s="264"/>
      <c r="S211" s="264"/>
      <c r="T211" s="264"/>
      <c r="U211" s="264"/>
      <c r="V211" s="264"/>
      <c r="W211" s="264"/>
      <c r="X211" s="8"/>
    </row>
    <row r="212" spans="2:24" ht="15.75" customHeight="1">
      <c r="B212" s="9"/>
      <c r="C212" s="20" t="s">
        <v>55</v>
      </c>
      <c r="D212" s="274" t="s">
        <v>133</v>
      </c>
      <c r="E212" s="275"/>
      <c r="F212" s="275"/>
      <c r="G212" s="275"/>
      <c r="H212" s="275"/>
      <c r="I212" s="275"/>
      <c r="J212" s="275"/>
      <c r="K212" s="275"/>
      <c r="L212" s="275"/>
      <c r="M212" s="275"/>
      <c r="N212" s="275"/>
      <c r="O212" s="275"/>
      <c r="P212" s="275"/>
      <c r="Q212" s="275"/>
      <c r="R212" s="275"/>
      <c r="S212" s="275"/>
      <c r="T212" s="275"/>
      <c r="U212" s="275"/>
      <c r="V212" s="275"/>
      <c r="W212" s="276"/>
      <c r="X212" s="8"/>
    </row>
    <row r="213" spans="2:24" ht="15.75">
      <c r="B213" s="9"/>
      <c r="C213" s="20" t="s">
        <v>56</v>
      </c>
      <c r="D213" s="280"/>
      <c r="E213" s="281"/>
      <c r="F213" s="281"/>
      <c r="G213" s="281"/>
      <c r="H213" s="281"/>
      <c r="I213" s="281"/>
      <c r="J213" s="281"/>
      <c r="K213" s="281"/>
      <c r="L213" s="281"/>
      <c r="M213" s="281"/>
      <c r="N213" s="281"/>
      <c r="O213" s="281"/>
      <c r="P213" s="281"/>
      <c r="Q213" s="281"/>
      <c r="R213" s="281"/>
      <c r="S213" s="281"/>
      <c r="T213" s="281"/>
      <c r="U213" s="281"/>
      <c r="V213" s="281"/>
      <c r="W213" s="282"/>
      <c r="X213" s="8"/>
    </row>
    <row r="214" spans="2:24" ht="15.75">
      <c r="B214" s="9"/>
      <c r="C214" s="20" t="s">
        <v>52</v>
      </c>
      <c r="D214" s="280"/>
      <c r="E214" s="281"/>
      <c r="F214" s="281"/>
      <c r="G214" s="281"/>
      <c r="H214" s="281"/>
      <c r="I214" s="281"/>
      <c r="J214" s="281"/>
      <c r="K214" s="281"/>
      <c r="L214" s="281"/>
      <c r="M214" s="281"/>
      <c r="N214" s="281"/>
      <c r="O214" s="281"/>
      <c r="P214" s="281"/>
      <c r="Q214" s="281"/>
      <c r="R214" s="281"/>
      <c r="S214" s="281"/>
      <c r="T214" s="281"/>
      <c r="U214" s="281"/>
      <c r="V214" s="281"/>
      <c r="W214" s="282"/>
      <c r="X214" s="8"/>
    </row>
    <row r="215" spans="2:24" ht="15.75">
      <c r="B215" s="9"/>
      <c r="C215" s="20" t="s">
        <v>53</v>
      </c>
      <c r="D215" s="277"/>
      <c r="E215" s="278"/>
      <c r="F215" s="278"/>
      <c r="G215" s="278"/>
      <c r="H215" s="278"/>
      <c r="I215" s="278"/>
      <c r="J215" s="278"/>
      <c r="K215" s="278"/>
      <c r="L215" s="278"/>
      <c r="M215" s="278"/>
      <c r="N215" s="278"/>
      <c r="O215" s="278"/>
      <c r="P215" s="278"/>
      <c r="Q215" s="278"/>
      <c r="R215" s="278"/>
      <c r="S215" s="278"/>
      <c r="T215" s="278"/>
      <c r="U215" s="278"/>
      <c r="V215" s="278"/>
      <c r="W215" s="279"/>
      <c r="X215" s="8"/>
    </row>
    <row r="216" spans="2:24" ht="15.75">
      <c r="B216" s="26"/>
      <c r="C216" s="24" t="s">
        <v>33</v>
      </c>
      <c r="D216" s="25">
        <f>SUM(D204:D206)</f>
        <v>1</v>
      </c>
      <c r="E216" s="25">
        <f>SUM(E204:E206)</f>
        <v>1</v>
      </c>
      <c r="F216" s="25">
        <f>SUM(F204:F206)</f>
        <v>1</v>
      </c>
      <c r="G216" s="25">
        <f>SUM(G204:G206)</f>
        <v>1</v>
      </c>
      <c r="H216" s="55">
        <v>0</v>
      </c>
      <c r="I216" s="55">
        <f>SUM(I204:I206)</f>
        <v>0</v>
      </c>
      <c r="J216" s="55">
        <f>SUM(J204:J206)</f>
        <v>0</v>
      </c>
      <c r="K216" s="73">
        <f>SUM(K204:K206)</f>
        <v>78523.45</v>
      </c>
      <c r="L216" s="73">
        <f>SUM(L204:L206)</f>
        <v>58892.587499999994</v>
      </c>
      <c r="M216" s="55">
        <f t="shared" ref="M216:W216" si="4">SUM(M204:M206)</f>
        <v>0.75</v>
      </c>
      <c r="N216" s="55">
        <v>1</v>
      </c>
      <c r="O216" s="118">
        <f t="shared" si="4"/>
        <v>7</v>
      </c>
      <c r="P216" s="118">
        <f t="shared" si="4"/>
        <v>1</v>
      </c>
      <c r="Q216" s="118">
        <f t="shared" si="4"/>
        <v>1</v>
      </c>
      <c r="R216" s="118">
        <f t="shared" si="4"/>
        <v>1</v>
      </c>
      <c r="S216" s="55">
        <v>1</v>
      </c>
      <c r="T216" s="118">
        <f t="shared" si="4"/>
        <v>1</v>
      </c>
      <c r="U216" s="118">
        <f t="shared" si="4"/>
        <v>0</v>
      </c>
      <c r="V216" s="118">
        <f t="shared" si="4"/>
        <v>0</v>
      </c>
      <c r="W216" s="118">
        <f t="shared" si="4"/>
        <v>0</v>
      </c>
      <c r="X216" s="15"/>
    </row>
    <row r="217" spans="2:24" ht="33.75" customHeight="1">
      <c r="B217" s="9"/>
      <c r="C217" s="261" t="s">
        <v>34</v>
      </c>
      <c r="D217" s="261"/>
      <c r="E217" s="261"/>
      <c r="F217" s="261"/>
      <c r="G217" s="261"/>
      <c r="H217" s="261"/>
      <c r="I217" s="261"/>
      <c r="J217" s="261"/>
      <c r="K217" s="261"/>
      <c r="L217" s="261"/>
      <c r="M217" s="261"/>
      <c r="N217" s="261"/>
      <c r="O217" s="261"/>
      <c r="P217" s="261"/>
      <c r="Q217" s="261"/>
      <c r="R217" s="261"/>
      <c r="S217" s="261"/>
      <c r="T217" s="261"/>
      <c r="U217" s="261"/>
      <c r="V217" s="261"/>
      <c r="W217" s="261"/>
      <c r="X217" s="8"/>
    </row>
    <row r="218" spans="2:24" ht="14.25" customHeight="1">
      <c r="B218" s="9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1"/>
      <c r="W218" s="181"/>
      <c r="X218" s="8"/>
    </row>
    <row r="219" spans="2:24" ht="15.75">
      <c r="B219" s="9"/>
      <c r="C219" s="182" t="s">
        <v>9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8"/>
    </row>
    <row r="220" spans="2:24" ht="15.75">
      <c r="B220" s="9"/>
      <c r="C220" s="4" t="s">
        <v>231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8"/>
    </row>
    <row r="221" spans="2:24" ht="15.75">
      <c r="B221" s="9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8"/>
    </row>
    <row r="222" spans="2:24" ht="15.75">
      <c r="B222" s="9"/>
      <c r="C222" s="3" t="s">
        <v>35</v>
      </c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3" t="s">
        <v>36</v>
      </c>
      <c r="O222" s="10"/>
      <c r="P222" s="10"/>
      <c r="Q222" s="10"/>
      <c r="R222" s="10"/>
      <c r="S222" s="10"/>
      <c r="T222" s="10"/>
      <c r="U222" s="10"/>
      <c r="V222" s="10"/>
      <c r="W222" s="10"/>
      <c r="X222" s="8"/>
    </row>
    <row r="223" spans="2:24" ht="15.75">
      <c r="B223" s="9"/>
      <c r="C223" s="3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8"/>
    </row>
    <row r="224" spans="2:24" ht="15.75">
      <c r="B224" s="9"/>
      <c r="C224" s="3" t="s">
        <v>37</v>
      </c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3" t="s">
        <v>38</v>
      </c>
      <c r="O224" s="10"/>
      <c r="P224" s="10"/>
      <c r="Q224" s="10"/>
      <c r="R224" s="10"/>
      <c r="S224" s="10"/>
      <c r="T224" s="10"/>
      <c r="U224" s="10"/>
      <c r="V224" s="10"/>
      <c r="W224" s="10"/>
      <c r="X224" s="8"/>
    </row>
    <row r="225" spans="2:24" ht="15.75">
      <c r="B225" s="9"/>
      <c r="C225" s="3" t="s">
        <v>39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3" t="s">
        <v>39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8"/>
    </row>
    <row r="226" spans="2:24" ht="15.75">
      <c r="B226" s="9"/>
      <c r="C226" s="3" t="s">
        <v>40</v>
      </c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3" t="s">
        <v>40</v>
      </c>
      <c r="O226" s="10"/>
      <c r="P226" s="10"/>
      <c r="Q226" s="10"/>
      <c r="R226" s="10"/>
      <c r="S226" s="10"/>
      <c r="T226" s="10"/>
      <c r="U226" s="10"/>
      <c r="V226" s="10"/>
      <c r="W226" s="10"/>
      <c r="X226" s="8"/>
    </row>
    <row r="227" spans="2:24" ht="15.75">
      <c r="B227" s="11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3"/>
    </row>
    <row r="230" spans="2:24" ht="15.75"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1" t="s">
        <v>0</v>
      </c>
      <c r="X230" s="7"/>
    </row>
    <row r="231" spans="2:24" ht="18">
      <c r="B231" s="9"/>
      <c r="C231" s="262" t="s">
        <v>1</v>
      </c>
      <c r="D231" s="262"/>
      <c r="E231" s="262"/>
      <c r="F231" s="262"/>
      <c r="G231" s="262"/>
      <c r="H231" s="262"/>
      <c r="I231" s="262"/>
      <c r="J231" s="262"/>
      <c r="K231" s="262"/>
      <c r="L231" s="262"/>
      <c r="M231" s="262"/>
      <c r="N231" s="262"/>
      <c r="O231" s="262"/>
      <c r="P231" s="262"/>
      <c r="Q231" s="262"/>
      <c r="R231" s="262"/>
      <c r="S231" s="262"/>
      <c r="T231" s="262"/>
      <c r="U231" s="262"/>
      <c r="V231" s="262"/>
      <c r="W231" s="262"/>
      <c r="X231" s="8"/>
    </row>
    <row r="232" spans="2:24" ht="15.75">
      <c r="B232" s="9"/>
      <c r="C232" s="256" t="str">
        <f>C4</f>
        <v>Bulan:……………OKTOBER -DISEMBER…………  Tahun : ………2018…………..</v>
      </c>
      <c r="D232" s="256"/>
      <c r="E232" s="256"/>
      <c r="F232" s="256"/>
      <c r="G232" s="256"/>
      <c r="H232" s="256"/>
      <c r="I232" s="256"/>
      <c r="J232" s="256"/>
      <c r="K232" s="256"/>
      <c r="L232" s="256"/>
      <c r="M232" s="256"/>
      <c r="N232" s="256"/>
      <c r="O232" s="256"/>
      <c r="P232" s="256"/>
      <c r="Q232" s="256"/>
      <c r="R232" s="256"/>
      <c r="S232" s="256"/>
      <c r="T232" s="256"/>
      <c r="U232" s="256"/>
      <c r="V232" s="256"/>
      <c r="W232" s="256"/>
      <c r="X232" s="8"/>
    </row>
    <row r="233" spans="2:24" ht="15.75">
      <c r="B233" s="9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8"/>
    </row>
    <row r="234" spans="2:24" ht="15.75">
      <c r="B234" s="9"/>
      <c r="C234" s="3" t="s">
        <v>42</v>
      </c>
      <c r="D234" s="263" t="s">
        <v>41</v>
      </c>
      <c r="E234" s="263"/>
      <c r="F234" s="263"/>
      <c r="G234" s="263"/>
      <c r="H234" s="263"/>
      <c r="I234" s="10"/>
      <c r="J234" s="10"/>
      <c r="K234" s="10"/>
      <c r="L234" s="10"/>
      <c r="M234" s="10"/>
      <c r="N234" s="10"/>
      <c r="O234" s="3" t="s">
        <v>48</v>
      </c>
      <c r="P234" s="10"/>
      <c r="Q234" s="10"/>
      <c r="R234" s="263" t="s">
        <v>49</v>
      </c>
      <c r="S234" s="263"/>
      <c r="T234" s="263"/>
      <c r="U234" s="263"/>
      <c r="V234" s="10"/>
      <c r="W234" s="10"/>
      <c r="X234" s="8"/>
    </row>
    <row r="235" spans="2:24" ht="15.75">
      <c r="B235" s="9"/>
      <c r="C235" s="3" t="s">
        <v>44</v>
      </c>
      <c r="D235" s="257" t="s">
        <v>43</v>
      </c>
      <c r="E235" s="257"/>
      <c r="F235" s="257"/>
      <c r="G235" s="257"/>
      <c r="H235" s="257"/>
      <c r="I235" s="10"/>
      <c r="J235" s="10"/>
      <c r="K235" s="10"/>
      <c r="L235" s="10"/>
      <c r="M235" s="10"/>
      <c r="N235" s="10"/>
      <c r="O235" s="3" t="s">
        <v>47</v>
      </c>
      <c r="P235" s="10"/>
      <c r="Q235" s="10"/>
      <c r="R235" s="258" t="s">
        <v>61</v>
      </c>
      <c r="S235" s="259"/>
      <c r="T235" s="259"/>
      <c r="U235" s="259"/>
      <c r="V235" s="10"/>
      <c r="W235" s="10"/>
      <c r="X235" s="8"/>
    </row>
    <row r="236" spans="2:24" ht="15.75">
      <c r="B236" s="9"/>
      <c r="C236" s="3" t="s">
        <v>46</v>
      </c>
      <c r="D236" s="260" t="s">
        <v>28</v>
      </c>
      <c r="E236" s="260"/>
      <c r="F236" s="260"/>
      <c r="G236" s="260"/>
      <c r="H236" s="26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8"/>
    </row>
    <row r="237" spans="2:24" ht="15.75">
      <c r="B237" s="9"/>
      <c r="C237" s="3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8"/>
    </row>
    <row r="238" spans="2:24" ht="15.75">
      <c r="B238" s="9"/>
      <c r="C238" s="265" t="s">
        <v>50</v>
      </c>
      <c r="D238" s="265" t="s">
        <v>2</v>
      </c>
      <c r="E238" s="265"/>
      <c r="F238" s="265" t="s">
        <v>3</v>
      </c>
      <c r="G238" s="265"/>
      <c r="H238" s="265"/>
      <c r="I238" s="265"/>
      <c r="J238" s="265"/>
      <c r="K238" s="265" t="s">
        <v>4</v>
      </c>
      <c r="L238" s="265"/>
      <c r="M238" s="265"/>
      <c r="N238" s="265" t="s">
        <v>5</v>
      </c>
      <c r="O238" s="265"/>
      <c r="P238" s="265"/>
      <c r="Q238" s="265"/>
      <c r="R238" s="265"/>
      <c r="S238" s="265" t="s">
        <v>6</v>
      </c>
      <c r="T238" s="265"/>
      <c r="U238" s="265"/>
      <c r="V238" s="265"/>
      <c r="W238" s="265"/>
      <c r="X238" s="8"/>
    </row>
    <row r="239" spans="2:24" ht="26.25" customHeight="1">
      <c r="B239" s="9"/>
      <c r="C239" s="265"/>
      <c r="D239" s="266" t="s">
        <v>7</v>
      </c>
      <c r="E239" s="253" t="s">
        <v>8</v>
      </c>
      <c r="F239" s="268" t="s">
        <v>9</v>
      </c>
      <c r="G239" s="268"/>
      <c r="H239" s="268"/>
      <c r="I239" s="268" t="s">
        <v>10</v>
      </c>
      <c r="J239" s="268"/>
      <c r="K239" s="253" t="s">
        <v>11</v>
      </c>
      <c r="L239" s="253" t="s">
        <v>12</v>
      </c>
      <c r="M239" s="253" t="s">
        <v>13</v>
      </c>
      <c r="N239" s="253" t="s">
        <v>58</v>
      </c>
      <c r="O239" s="253" t="s">
        <v>14</v>
      </c>
      <c r="P239" s="253" t="s">
        <v>15</v>
      </c>
      <c r="Q239" s="253" t="s">
        <v>16</v>
      </c>
      <c r="R239" s="253" t="s">
        <v>17</v>
      </c>
      <c r="S239" s="253" t="s">
        <v>51</v>
      </c>
      <c r="T239" s="253" t="s">
        <v>18</v>
      </c>
      <c r="U239" s="253" t="s">
        <v>19</v>
      </c>
      <c r="V239" s="253" t="s">
        <v>20</v>
      </c>
      <c r="W239" s="253" t="s">
        <v>21</v>
      </c>
      <c r="X239" s="8"/>
    </row>
    <row r="240" spans="2:24" ht="111">
      <c r="B240" s="26"/>
      <c r="C240" s="265"/>
      <c r="D240" s="267"/>
      <c r="E240" s="253"/>
      <c r="F240" s="19" t="s">
        <v>22</v>
      </c>
      <c r="G240" s="19" t="s">
        <v>23</v>
      </c>
      <c r="H240" s="19" t="s">
        <v>24</v>
      </c>
      <c r="I240" s="39" t="s">
        <v>126</v>
      </c>
      <c r="J240" s="19" t="s">
        <v>25</v>
      </c>
      <c r="K240" s="253"/>
      <c r="L240" s="253"/>
      <c r="M240" s="253"/>
      <c r="N240" s="253"/>
      <c r="O240" s="253"/>
      <c r="P240" s="253"/>
      <c r="Q240" s="253"/>
      <c r="R240" s="253"/>
      <c r="S240" s="253"/>
      <c r="T240" s="253"/>
      <c r="U240" s="253"/>
      <c r="V240" s="253"/>
      <c r="W240" s="253"/>
      <c r="X240" s="15"/>
    </row>
    <row r="241" spans="2:24" ht="15.75">
      <c r="B241" s="9"/>
      <c r="C241" s="264" t="s">
        <v>26</v>
      </c>
      <c r="D241" s="264"/>
      <c r="E241" s="264"/>
      <c r="F241" s="264"/>
      <c r="G241" s="264"/>
      <c r="H241" s="264"/>
      <c r="I241" s="264"/>
      <c r="J241" s="264"/>
      <c r="K241" s="264"/>
      <c r="L241" s="264"/>
      <c r="M241" s="264"/>
      <c r="N241" s="264"/>
      <c r="O241" s="264"/>
      <c r="P241" s="264"/>
      <c r="Q241" s="264"/>
      <c r="R241" s="264"/>
      <c r="S241" s="264"/>
      <c r="T241" s="264"/>
      <c r="U241" s="264"/>
      <c r="V241" s="264"/>
      <c r="W241" s="264"/>
      <c r="X241" s="8"/>
    </row>
    <row r="242" spans="2:24" ht="15.75" customHeight="1">
      <c r="B242" s="9"/>
      <c r="C242" s="20" t="s">
        <v>55</v>
      </c>
      <c r="D242" s="297">
        <v>1</v>
      </c>
      <c r="E242" s="297">
        <v>1</v>
      </c>
      <c r="F242" s="297">
        <v>1</v>
      </c>
      <c r="G242" s="297">
        <v>1</v>
      </c>
      <c r="H242" s="296">
        <v>1</v>
      </c>
      <c r="I242" s="271">
        <v>0</v>
      </c>
      <c r="J242" s="296">
        <v>0</v>
      </c>
      <c r="K242" s="295">
        <v>51969.75</v>
      </c>
      <c r="L242" s="293">
        <f>K242*(9/12)</f>
        <v>38977.3125</v>
      </c>
      <c r="M242" s="251">
        <f>L242/K242</f>
        <v>0.75</v>
      </c>
      <c r="N242" s="296">
        <v>1</v>
      </c>
      <c r="O242" s="297">
        <v>7</v>
      </c>
      <c r="P242" s="297">
        <v>1</v>
      </c>
      <c r="Q242" s="297">
        <v>1</v>
      </c>
      <c r="R242" s="297">
        <v>1</v>
      </c>
      <c r="S242" s="296">
        <v>1</v>
      </c>
      <c r="T242" s="297">
        <v>1</v>
      </c>
      <c r="U242" s="297" t="s">
        <v>28</v>
      </c>
      <c r="V242" s="297" t="s">
        <v>28</v>
      </c>
      <c r="W242" s="298" t="s">
        <v>28</v>
      </c>
      <c r="X242" s="8"/>
    </row>
    <row r="243" spans="2:24" ht="15.75">
      <c r="B243" s="9"/>
      <c r="C243" s="46" t="s">
        <v>56</v>
      </c>
      <c r="D243" s="297"/>
      <c r="E243" s="297"/>
      <c r="F243" s="297"/>
      <c r="G243" s="297"/>
      <c r="H243" s="296"/>
      <c r="I243" s="272"/>
      <c r="J243" s="296"/>
      <c r="K243" s="295"/>
      <c r="L243" s="294"/>
      <c r="M243" s="252"/>
      <c r="N243" s="296"/>
      <c r="O243" s="297"/>
      <c r="P243" s="297"/>
      <c r="Q243" s="297"/>
      <c r="R243" s="297"/>
      <c r="S243" s="296"/>
      <c r="T243" s="297"/>
      <c r="U243" s="297"/>
      <c r="V243" s="297"/>
      <c r="W243" s="298"/>
      <c r="X243" s="8"/>
    </row>
    <row r="244" spans="2:24" ht="15.75">
      <c r="B244" s="9"/>
      <c r="C244" s="264" t="s">
        <v>31</v>
      </c>
      <c r="D244" s="264"/>
      <c r="E244" s="264"/>
      <c r="F244" s="264"/>
      <c r="G244" s="264"/>
      <c r="H244" s="264"/>
      <c r="I244" s="264"/>
      <c r="J244" s="264"/>
      <c r="K244" s="264"/>
      <c r="L244" s="264"/>
      <c r="M244" s="264"/>
      <c r="N244" s="264"/>
      <c r="O244" s="264"/>
      <c r="P244" s="264"/>
      <c r="Q244" s="264"/>
      <c r="R244" s="264"/>
      <c r="S244" s="264"/>
      <c r="T244" s="264"/>
      <c r="U244" s="264"/>
      <c r="V244" s="264"/>
      <c r="W244" s="264"/>
      <c r="X244" s="8"/>
    </row>
    <row r="245" spans="2:24" ht="15.75">
      <c r="B245" s="2"/>
      <c r="C245" s="20" t="s">
        <v>52</v>
      </c>
      <c r="D245" s="274" t="s">
        <v>132</v>
      </c>
      <c r="E245" s="275"/>
      <c r="F245" s="275"/>
      <c r="G245" s="275"/>
      <c r="H245" s="275"/>
      <c r="I245" s="275"/>
      <c r="J245" s="275"/>
      <c r="K245" s="275"/>
      <c r="L245" s="275"/>
      <c r="M245" s="275"/>
      <c r="N245" s="275"/>
      <c r="O245" s="275"/>
      <c r="P245" s="275"/>
      <c r="Q245" s="275"/>
      <c r="R245" s="275"/>
      <c r="S245" s="275"/>
      <c r="T245" s="275"/>
      <c r="U245" s="275"/>
      <c r="V245" s="275"/>
      <c r="W245" s="276"/>
      <c r="X245" s="17"/>
    </row>
    <row r="246" spans="2:24" ht="15.75">
      <c r="B246" s="2"/>
      <c r="C246" s="20" t="s">
        <v>53</v>
      </c>
      <c r="D246" s="277"/>
      <c r="E246" s="278"/>
      <c r="F246" s="278"/>
      <c r="G246" s="278"/>
      <c r="H246" s="278"/>
      <c r="I246" s="278"/>
      <c r="J246" s="278"/>
      <c r="K246" s="278"/>
      <c r="L246" s="278"/>
      <c r="M246" s="278"/>
      <c r="N246" s="278"/>
      <c r="O246" s="278"/>
      <c r="P246" s="278"/>
      <c r="Q246" s="278"/>
      <c r="R246" s="278"/>
      <c r="S246" s="278"/>
      <c r="T246" s="278"/>
      <c r="U246" s="278"/>
      <c r="V246" s="278"/>
      <c r="W246" s="279"/>
      <c r="X246" s="17"/>
    </row>
    <row r="247" spans="2:24" ht="15.75">
      <c r="B247" s="9"/>
      <c r="C247" s="264" t="s">
        <v>32</v>
      </c>
      <c r="D247" s="264"/>
      <c r="E247" s="264"/>
      <c r="F247" s="264"/>
      <c r="G247" s="264"/>
      <c r="H247" s="264"/>
      <c r="I247" s="264"/>
      <c r="J247" s="264"/>
      <c r="K247" s="264"/>
      <c r="L247" s="264"/>
      <c r="M247" s="264"/>
      <c r="N247" s="264"/>
      <c r="O247" s="264"/>
      <c r="P247" s="264"/>
      <c r="Q247" s="264"/>
      <c r="R247" s="264"/>
      <c r="S247" s="264"/>
      <c r="T247" s="264"/>
      <c r="U247" s="264"/>
      <c r="V247" s="264"/>
      <c r="W247" s="264"/>
      <c r="X247" s="8"/>
    </row>
    <row r="248" spans="2:24" ht="15.75">
      <c r="B248" s="9"/>
      <c r="C248" s="20" t="s">
        <v>55</v>
      </c>
      <c r="D248" s="274" t="s">
        <v>133</v>
      </c>
      <c r="E248" s="275"/>
      <c r="F248" s="275"/>
      <c r="G248" s="275"/>
      <c r="H248" s="275"/>
      <c r="I248" s="275"/>
      <c r="J248" s="275"/>
      <c r="K248" s="275"/>
      <c r="L248" s="275"/>
      <c r="M248" s="275"/>
      <c r="N248" s="275"/>
      <c r="O248" s="275"/>
      <c r="P248" s="275"/>
      <c r="Q248" s="275"/>
      <c r="R248" s="275"/>
      <c r="S248" s="275"/>
      <c r="T248" s="275"/>
      <c r="U248" s="275"/>
      <c r="V248" s="275"/>
      <c r="W248" s="276"/>
      <c r="X248" s="8"/>
    </row>
    <row r="249" spans="2:24" ht="15.75">
      <c r="B249" s="9"/>
      <c r="C249" s="20" t="s">
        <v>56</v>
      </c>
      <c r="D249" s="280"/>
      <c r="E249" s="281"/>
      <c r="F249" s="281"/>
      <c r="G249" s="281"/>
      <c r="H249" s="281"/>
      <c r="I249" s="281"/>
      <c r="J249" s="281"/>
      <c r="K249" s="281"/>
      <c r="L249" s="281"/>
      <c r="M249" s="281"/>
      <c r="N249" s="281"/>
      <c r="O249" s="281"/>
      <c r="P249" s="281"/>
      <c r="Q249" s="281"/>
      <c r="R249" s="281"/>
      <c r="S249" s="281"/>
      <c r="T249" s="281"/>
      <c r="U249" s="281"/>
      <c r="V249" s="281"/>
      <c r="W249" s="282"/>
      <c r="X249" s="8"/>
    </row>
    <row r="250" spans="2:24" ht="15.75">
      <c r="B250" s="9"/>
      <c r="C250" s="20" t="s">
        <v>52</v>
      </c>
      <c r="D250" s="280"/>
      <c r="E250" s="281"/>
      <c r="F250" s="281"/>
      <c r="G250" s="281"/>
      <c r="H250" s="281"/>
      <c r="I250" s="281"/>
      <c r="J250" s="281"/>
      <c r="K250" s="281"/>
      <c r="L250" s="281"/>
      <c r="M250" s="281"/>
      <c r="N250" s="281"/>
      <c r="O250" s="281"/>
      <c r="P250" s="281"/>
      <c r="Q250" s="281"/>
      <c r="R250" s="281"/>
      <c r="S250" s="281"/>
      <c r="T250" s="281"/>
      <c r="U250" s="281"/>
      <c r="V250" s="281"/>
      <c r="W250" s="282"/>
      <c r="X250" s="8"/>
    </row>
    <row r="251" spans="2:24" ht="15.75">
      <c r="B251" s="9"/>
      <c r="C251" s="20" t="s">
        <v>53</v>
      </c>
      <c r="D251" s="277"/>
      <c r="E251" s="278"/>
      <c r="F251" s="278"/>
      <c r="G251" s="278"/>
      <c r="H251" s="278"/>
      <c r="I251" s="278"/>
      <c r="J251" s="278"/>
      <c r="K251" s="278"/>
      <c r="L251" s="278"/>
      <c r="M251" s="278"/>
      <c r="N251" s="278"/>
      <c r="O251" s="278"/>
      <c r="P251" s="278"/>
      <c r="Q251" s="278"/>
      <c r="R251" s="278"/>
      <c r="S251" s="278"/>
      <c r="T251" s="278"/>
      <c r="U251" s="278"/>
      <c r="V251" s="278"/>
      <c r="W251" s="279"/>
      <c r="X251" s="8"/>
    </row>
    <row r="252" spans="2:24" ht="15.75">
      <c r="B252" s="26"/>
      <c r="C252" s="24" t="s">
        <v>33</v>
      </c>
      <c r="D252" s="25">
        <f t="shared" ref="D252:L252" si="5">SUM(D240:D242)</f>
        <v>1</v>
      </c>
      <c r="E252" s="25">
        <f t="shared" si="5"/>
        <v>1</v>
      </c>
      <c r="F252" s="25">
        <f t="shared" si="5"/>
        <v>1</v>
      </c>
      <c r="G252" s="25">
        <f t="shared" si="5"/>
        <v>1</v>
      </c>
      <c r="H252" s="55">
        <f t="shared" si="5"/>
        <v>1</v>
      </c>
      <c r="I252" s="55">
        <f t="shared" si="5"/>
        <v>0</v>
      </c>
      <c r="J252" s="55">
        <f t="shared" si="5"/>
        <v>0</v>
      </c>
      <c r="K252" s="73">
        <f t="shared" si="5"/>
        <v>51969.75</v>
      </c>
      <c r="L252" s="73">
        <f t="shared" si="5"/>
        <v>38977.3125</v>
      </c>
      <c r="M252" s="55">
        <f t="shared" ref="M252:R252" si="6">SUM(M240:M242)</f>
        <v>0.75</v>
      </c>
      <c r="N252" s="55">
        <f>SUM(N240:N242)</f>
        <v>1</v>
      </c>
      <c r="O252" s="118">
        <f t="shared" si="6"/>
        <v>7</v>
      </c>
      <c r="P252" s="118">
        <f t="shared" si="6"/>
        <v>1</v>
      </c>
      <c r="Q252" s="118">
        <f t="shared" si="6"/>
        <v>1</v>
      </c>
      <c r="R252" s="118">
        <f t="shared" si="6"/>
        <v>1</v>
      </c>
      <c r="S252" s="55">
        <f>SUM(S240:S242)</f>
        <v>1</v>
      </c>
      <c r="T252" s="119">
        <f t="shared" ref="T252:W252" si="7">SUM(T240:T242)</f>
        <v>1</v>
      </c>
      <c r="U252" s="119">
        <f t="shared" si="7"/>
        <v>0</v>
      </c>
      <c r="V252" s="119">
        <f t="shared" si="7"/>
        <v>0</v>
      </c>
      <c r="W252" s="119">
        <f t="shared" si="7"/>
        <v>0</v>
      </c>
      <c r="X252" s="15"/>
    </row>
    <row r="253" spans="2:24" ht="33" customHeight="1">
      <c r="B253" s="9"/>
      <c r="C253" s="261" t="s">
        <v>34</v>
      </c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1"/>
      <c r="O253" s="261"/>
      <c r="P253" s="261"/>
      <c r="Q253" s="261"/>
      <c r="R253" s="261"/>
      <c r="S253" s="261"/>
      <c r="T253" s="261"/>
      <c r="U253" s="261"/>
      <c r="V253" s="261"/>
      <c r="W253" s="261"/>
      <c r="X253" s="8"/>
    </row>
    <row r="254" spans="2:24" ht="17.25" customHeight="1">
      <c r="B254" s="9"/>
      <c r="C254" s="181"/>
      <c r="D254" s="181"/>
      <c r="E254" s="181"/>
      <c r="F254" s="181"/>
      <c r="G254" s="181"/>
      <c r="H254" s="181"/>
      <c r="I254" s="181"/>
      <c r="J254" s="181"/>
      <c r="K254" s="181"/>
      <c r="L254" s="181"/>
      <c r="M254" s="181"/>
      <c r="N254" s="181"/>
      <c r="O254" s="181"/>
      <c r="P254" s="181"/>
      <c r="Q254" s="181"/>
      <c r="R254" s="181"/>
      <c r="S254" s="181"/>
      <c r="T254" s="181"/>
      <c r="U254" s="181"/>
      <c r="V254" s="181"/>
      <c r="W254" s="181"/>
      <c r="X254" s="8"/>
    </row>
    <row r="255" spans="2:24" ht="17.25" customHeight="1">
      <c r="B255" s="9"/>
      <c r="C255" s="182" t="s">
        <v>9</v>
      </c>
      <c r="D255" s="181"/>
      <c r="E255" s="181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1"/>
      <c r="W255" s="181"/>
      <c r="X255" s="8"/>
    </row>
    <row r="256" spans="2:24" ht="15.75">
      <c r="B256" s="9"/>
      <c r="C256" s="189" t="s">
        <v>168</v>
      </c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8"/>
    </row>
    <row r="257" spans="2:24" ht="15.75">
      <c r="B257" s="9"/>
      <c r="C257" s="189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8"/>
    </row>
    <row r="258" spans="2:24" ht="15.75">
      <c r="B258" s="9"/>
      <c r="C258" s="3" t="s">
        <v>35</v>
      </c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3" t="s">
        <v>36</v>
      </c>
      <c r="O258" s="10"/>
      <c r="P258" s="10"/>
      <c r="Q258" s="10"/>
      <c r="R258" s="10"/>
      <c r="S258" s="10"/>
      <c r="T258" s="10"/>
      <c r="U258" s="10"/>
      <c r="V258" s="10"/>
      <c r="W258" s="10"/>
      <c r="X258" s="8"/>
    </row>
    <row r="259" spans="2:24" ht="15.75">
      <c r="B259" s="9"/>
      <c r="C259" s="3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8"/>
    </row>
    <row r="260" spans="2:24" ht="15.75">
      <c r="B260" s="9"/>
      <c r="C260" s="3" t="s">
        <v>37</v>
      </c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3" t="s">
        <v>38</v>
      </c>
      <c r="O260" s="10"/>
      <c r="P260" s="10"/>
      <c r="Q260" s="10"/>
      <c r="R260" s="10"/>
      <c r="S260" s="10"/>
      <c r="T260" s="10"/>
      <c r="U260" s="10"/>
      <c r="V260" s="10"/>
      <c r="W260" s="10"/>
      <c r="X260" s="8"/>
    </row>
    <row r="261" spans="2:24" ht="15.75">
      <c r="B261" s="9"/>
      <c r="C261" s="3" t="s">
        <v>39</v>
      </c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3" t="s">
        <v>39</v>
      </c>
      <c r="O261" s="10"/>
      <c r="P261" s="10"/>
      <c r="Q261" s="10"/>
      <c r="R261" s="10"/>
      <c r="S261" s="10"/>
      <c r="T261" s="10"/>
      <c r="U261" s="10"/>
      <c r="V261" s="10"/>
      <c r="W261" s="10"/>
      <c r="X261" s="8"/>
    </row>
    <row r="262" spans="2:24" ht="15.75">
      <c r="B262" s="9"/>
      <c r="C262" s="3" t="s">
        <v>40</v>
      </c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3" t="s">
        <v>40</v>
      </c>
      <c r="O262" s="10"/>
      <c r="P262" s="10"/>
      <c r="Q262" s="10"/>
      <c r="R262" s="10"/>
      <c r="S262" s="10"/>
      <c r="T262" s="10"/>
      <c r="U262" s="10"/>
      <c r="V262" s="10"/>
      <c r="W262" s="10"/>
      <c r="X262" s="8"/>
    </row>
    <row r="263" spans="2:24" ht="15.75">
      <c r="B263" s="11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3"/>
    </row>
    <row r="266" spans="2:24" ht="15.75"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1" t="s">
        <v>0</v>
      </c>
      <c r="X266" s="7"/>
    </row>
    <row r="267" spans="2:24" ht="18">
      <c r="B267" s="9"/>
      <c r="C267" s="262" t="s">
        <v>1</v>
      </c>
      <c r="D267" s="262"/>
      <c r="E267" s="262"/>
      <c r="F267" s="262"/>
      <c r="G267" s="262"/>
      <c r="H267" s="262"/>
      <c r="I267" s="262"/>
      <c r="J267" s="262"/>
      <c r="K267" s="262"/>
      <c r="L267" s="262"/>
      <c r="M267" s="262"/>
      <c r="N267" s="262"/>
      <c r="O267" s="262"/>
      <c r="P267" s="262"/>
      <c r="Q267" s="262"/>
      <c r="R267" s="262"/>
      <c r="S267" s="262"/>
      <c r="T267" s="262"/>
      <c r="U267" s="262"/>
      <c r="V267" s="262"/>
      <c r="W267" s="262"/>
      <c r="X267" s="8"/>
    </row>
    <row r="268" spans="2:24" ht="15.75">
      <c r="B268" s="9"/>
      <c r="C268" s="256" t="str">
        <f>C4</f>
        <v>Bulan:……………OKTOBER -DISEMBER…………  Tahun : ………2018…………..</v>
      </c>
      <c r="D268" s="256"/>
      <c r="E268" s="256"/>
      <c r="F268" s="256"/>
      <c r="G268" s="256"/>
      <c r="H268" s="256"/>
      <c r="I268" s="256"/>
      <c r="J268" s="256"/>
      <c r="K268" s="256"/>
      <c r="L268" s="256"/>
      <c r="M268" s="256"/>
      <c r="N268" s="256"/>
      <c r="O268" s="256"/>
      <c r="P268" s="256"/>
      <c r="Q268" s="256"/>
      <c r="R268" s="256"/>
      <c r="S268" s="256"/>
      <c r="T268" s="256"/>
      <c r="U268" s="256"/>
      <c r="V268" s="256"/>
      <c r="W268" s="256"/>
      <c r="X268" s="8"/>
    </row>
    <row r="269" spans="2:24" ht="15.75">
      <c r="B269" s="9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8"/>
    </row>
    <row r="270" spans="2:24" ht="15.75">
      <c r="B270" s="9"/>
      <c r="C270" s="3" t="s">
        <v>42</v>
      </c>
      <c r="D270" s="263" t="s">
        <v>41</v>
      </c>
      <c r="E270" s="263"/>
      <c r="F270" s="263"/>
      <c r="G270" s="263"/>
      <c r="H270" s="263"/>
      <c r="I270" s="10"/>
      <c r="J270" s="10"/>
      <c r="K270" s="10"/>
      <c r="L270" s="10"/>
      <c r="M270" s="10"/>
      <c r="N270" s="10"/>
      <c r="O270" s="3" t="s">
        <v>48</v>
      </c>
      <c r="P270" s="10"/>
      <c r="Q270" s="10"/>
      <c r="R270" s="263" t="s">
        <v>49</v>
      </c>
      <c r="S270" s="263"/>
      <c r="T270" s="263"/>
      <c r="U270" s="263"/>
      <c r="V270" s="10"/>
      <c r="W270" s="10"/>
      <c r="X270" s="8"/>
    </row>
    <row r="271" spans="2:24" ht="15.75">
      <c r="B271" s="9"/>
      <c r="C271" s="3" t="s">
        <v>44</v>
      </c>
      <c r="D271" s="257" t="s">
        <v>43</v>
      </c>
      <c r="E271" s="257"/>
      <c r="F271" s="257"/>
      <c r="G271" s="257"/>
      <c r="H271" s="257"/>
      <c r="I271" s="10"/>
      <c r="J271" s="10"/>
      <c r="K271" s="10"/>
      <c r="L271" s="10"/>
      <c r="M271" s="10"/>
      <c r="N271" s="10"/>
      <c r="O271" s="3" t="s">
        <v>47</v>
      </c>
      <c r="P271" s="10"/>
      <c r="Q271" s="10"/>
      <c r="R271" s="258" t="s">
        <v>62</v>
      </c>
      <c r="S271" s="259"/>
      <c r="T271" s="259"/>
      <c r="U271" s="259"/>
      <c r="V271" s="10"/>
      <c r="W271" s="10"/>
      <c r="X271" s="8"/>
    </row>
    <row r="272" spans="2:24" ht="15.75">
      <c r="B272" s="9"/>
      <c r="C272" s="3" t="s">
        <v>46</v>
      </c>
      <c r="D272" s="260" t="s">
        <v>28</v>
      </c>
      <c r="E272" s="260"/>
      <c r="F272" s="260"/>
      <c r="G272" s="260"/>
      <c r="H272" s="26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8"/>
    </row>
    <row r="273" spans="2:26" ht="15.75">
      <c r="B273" s="9"/>
      <c r="C273" s="3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8"/>
    </row>
    <row r="274" spans="2:26" ht="15.75">
      <c r="B274" s="9"/>
      <c r="C274" s="265" t="s">
        <v>50</v>
      </c>
      <c r="D274" s="265" t="s">
        <v>2</v>
      </c>
      <c r="E274" s="265"/>
      <c r="F274" s="265" t="s">
        <v>3</v>
      </c>
      <c r="G274" s="265"/>
      <c r="H274" s="265"/>
      <c r="I274" s="265"/>
      <c r="J274" s="265"/>
      <c r="K274" s="265" t="s">
        <v>4</v>
      </c>
      <c r="L274" s="265"/>
      <c r="M274" s="265"/>
      <c r="N274" s="265" t="s">
        <v>5</v>
      </c>
      <c r="O274" s="265"/>
      <c r="P274" s="265"/>
      <c r="Q274" s="265"/>
      <c r="R274" s="265"/>
      <c r="S274" s="265" t="s">
        <v>6</v>
      </c>
      <c r="T274" s="265"/>
      <c r="U274" s="265"/>
      <c r="V274" s="265"/>
      <c r="W274" s="265"/>
      <c r="X274" s="8"/>
    </row>
    <row r="275" spans="2:26" ht="15.75">
      <c r="B275" s="9"/>
      <c r="C275" s="265"/>
      <c r="D275" s="266" t="s">
        <v>7</v>
      </c>
      <c r="E275" s="253" t="s">
        <v>8</v>
      </c>
      <c r="F275" s="268" t="s">
        <v>9</v>
      </c>
      <c r="G275" s="268"/>
      <c r="H275" s="268"/>
      <c r="I275" s="268" t="s">
        <v>10</v>
      </c>
      <c r="J275" s="268"/>
      <c r="K275" s="253" t="s">
        <v>11</v>
      </c>
      <c r="L275" s="253" t="s">
        <v>12</v>
      </c>
      <c r="M275" s="253" t="s">
        <v>13</v>
      </c>
      <c r="N275" s="253" t="s">
        <v>58</v>
      </c>
      <c r="O275" s="253" t="s">
        <v>14</v>
      </c>
      <c r="P275" s="253" t="s">
        <v>15</v>
      </c>
      <c r="Q275" s="253" t="s">
        <v>16</v>
      </c>
      <c r="R275" s="253" t="s">
        <v>17</v>
      </c>
      <c r="S275" s="253" t="s">
        <v>51</v>
      </c>
      <c r="T275" s="253" t="s">
        <v>18</v>
      </c>
      <c r="U275" s="253" t="s">
        <v>19</v>
      </c>
      <c r="V275" s="253" t="s">
        <v>20</v>
      </c>
      <c r="W275" s="253" t="s">
        <v>21</v>
      </c>
      <c r="X275" s="8"/>
    </row>
    <row r="276" spans="2:26" ht="111">
      <c r="B276" s="26"/>
      <c r="C276" s="265"/>
      <c r="D276" s="267"/>
      <c r="E276" s="253"/>
      <c r="F276" s="19" t="s">
        <v>22</v>
      </c>
      <c r="G276" s="19" t="s">
        <v>23</v>
      </c>
      <c r="H276" s="19" t="s">
        <v>24</v>
      </c>
      <c r="I276" s="39" t="s">
        <v>126</v>
      </c>
      <c r="J276" s="19" t="s">
        <v>25</v>
      </c>
      <c r="K276" s="253"/>
      <c r="L276" s="253"/>
      <c r="M276" s="253"/>
      <c r="N276" s="253"/>
      <c r="O276" s="253"/>
      <c r="P276" s="253"/>
      <c r="Q276" s="253"/>
      <c r="R276" s="253"/>
      <c r="S276" s="253"/>
      <c r="T276" s="253"/>
      <c r="U276" s="253"/>
      <c r="V276" s="253"/>
      <c r="W276" s="253"/>
      <c r="X276" s="15"/>
    </row>
    <row r="277" spans="2:26" ht="15.75">
      <c r="B277" s="9"/>
      <c r="C277" s="264" t="s">
        <v>26</v>
      </c>
      <c r="D277" s="264"/>
      <c r="E277" s="264"/>
      <c r="F277" s="264"/>
      <c r="G277" s="264"/>
      <c r="H277" s="264"/>
      <c r="I277" s="264"/>
      <c r="J277" s="264"/>
      <c r="K277" s="264"/>
      <c r="L277" s="264"/>
      <c r="M277" s="264"/>
      <c r="N277" s="264"/>
      <c r="O277" s="264"/>
      <c r="P277" s="264"/>
      <c r="Q277" s="264"/>
      <c r="R277" s="264"/>
      <c r="S277" s="264"/>
      <c r="T277" s="264"/>
      <c r="U277" s="264"/>
      <c r="V277" s="264"/>
      <c r="W277" s="264"/>
      <c r="X277" s="8"/>
    </row>
    <row r="278" spans="2:26" ht="15.75">
      <c r="B278" s="9"/>
      <c r="C278" s="20" t="s">
        <v>55</v>
      </c>
      <c r="D278" s="249">
        <v>1</v>
      </c>
      <c r="E278" s="249">
        <v>1</v>
      </c>
      <c r="F278" s="249">
        <v>1</v>
      </c>
      <c r="G278" s="249">
        <v>1</v>
      </c>
      <c r="H278" s="251">
        <v>1</v>
      </c>
      <c r="I278" s="271">
        <v>0</v>
      </c>
      <c r="J278" s="271">
        <v>0</v>
      </c>
      <c r="K278" s="293">
        <v>68911.8</v>
      </c>
      <c r="L278" s="293">
        <f>K278*(9/12)</f>
        <v>51683.850000000006</v>
      </c>
      <c r="M278" s="251">
        <f>L278/K278</f>
        <v>0.75</v>
      </c>
      <c r="N278" s="251">
        <v>1</v>
      </c>
      <c r="O278" s="249">
        <v>7</v>
      </c>
      <c r="P278" s="249">
        <v>1</v>
      </c>
      <c r="Q278" s="249">
        <v>1</v>
      </c>
      <c r="R278" s="249">
        <v>1</v>
      </c>
      <c r="S278" s="251">
        <v>1</v>
      </c>
      <c r="T278" s="249">
        <v>1</v>
      </c>
      <c r="U278" s="40" t="s">
        <v>28</v>
      </c>
      <c r="V278" s="40" t="s">
        <v>28</v>
      </c>
      <c r="W278" s="23" t="s">
        <v>28</v>
      </c>
      <c r="X278" s="8"/>
      <c r="Z278" s="4" t="s">
        <v>177</v>
      </c>
    </row>
    <row r="279" spans="2:26" ht="15.75">
      <c r="B279" s="9"/>
      <c r="C279" s="27" t="s">
        <v>56</v>
      </c>
      <c r="D279" s="250"/>
      <c r="E279" s="250"/>
      <c r="F279" s="250"/>
      <c r="G279" s="250"/>
      <c r="H279" s="252"/>
      <c r="I279" s="272"/>
      <c r="J279" s="272"/>
      <c r="K279" s="294"/>
      <c r="L279" s="294"/>
      <c r="M279" s="252"/>
      <c r="N279" s="252"/>
      <c r="O279" s="250"/>
      <c r="P279" s="250"/>
      <c r="Q279" s="250"/>
      <c r="R279" s="250"/>
      <c r="S279" s="252"/>
      <c r="T279" s="250"/>
      <c r="U279" s="21" t="s">
        <v>28</v>
      </c>
      <c r="V279" s="21" t="s">
        <v>28</v>
      </c>
      <c r="W279" s="23" t="s">
        <v>28</v>
      </c>
      <c r="X279" s="8"/>
      <c r="Z279">
        <v>68911.8</v>
      </c>
    </row>
    <row r="280" spans="2:26" ht="15.75">
      <c r="B280" s="9"/>
      <c r="C280" s="264" t="s">
        <v>31</v>
      </c>
      <c r="D280" s="273"/>
      <c r="E280" s="273"/>
      <c r="F280" s="273"/>
      <c r="G280" s="273"/>
      <c r="H280" s="273"/>
      <c r="I280" s="273"/>
      <c r="J280" s="273"/>
      <c r="K280" s="273"/>
      <c r="L280" s="273"/>
      <c r="M280" s="273"/>
      <c r="N280" s="273"/>
      <c r="O280" s="273"/>
      <c r="P280" s="273"/>
      <c r="Q280" s="273"/>
      <c r="R280" s="273"/>
      <c r="S280" s="273"/>
      <c r="T280" s="273"/>
      <c r="U280" s="273"/>
      <c r="V280" s="273"/>
      <c r="W280" s="273"/>
      <c r="X280" s="8"/>
    </row>
    <row r="281" spans="2:26" ht="15.75">
      <c r="B281" s="2"/>
      <c r="C281" s="20" t="s">
        <v>52</v>
      </c>
      <c r="D281" s="274" t="s">
        <v>132</v>
      </c>
      <c r="E281" s="275"/>
      <c r="F281" s="275"/>
      <c r="G281" s="275"/>
      <c r="H281" s="275"/>
      <c r="I281" s="275"/>
      <c r="J281" s="275"/>
      <c r="K281" s="275"/>
      <c r="L281" s="275"/>
      <c r="M281" s="275"/>
      <c r="N281" s="275"/>
      <c r="O281" s="275"/>
      <c r="P281" s="275"/>
      <c r="Q281" s="275"/>
      <c r="R281" s="275"/>
      <c r="S281" s="275"/>
      <c r="T281" s="275"/>
      <c r="U281" s="275"/>
      <c r="V281" s="275"/>
      <c r="W281" s="276"/>
      <c r="X281" s="17"/>
    </row>
    <row r="282" spans="2:26" ht="15.75">
      <c r="B282" s="2"/>
      <c r="C282" s="20" t="s">
        <v>53</v>
      </c>
      <c r="D282" s="277"/>
      <c r="E282" s="278"/>
      <c r="F282" s="278"/>
      <c r="G282" s="278"/>
      <c r="H282" s="278"/>
      <c r="I282" s="278"/>
      <c r="J282" s="278"/>
      <c r="K282" s="278"/>
      <c r="L282" s="278"/>
      <c r="M282" s="278"/>
      <c r="N282" s="278"/>
      <c r="O282" s="278"/>
      <c r="P282" s="278"/>
      <c r="Q282" s="278"/>
      <c r="R282" s="278"/>
      <c r="S282" s="278"/>
      <c r="T282" s="278"/>
      <c r="U282" s="278"/>
      <c r="V282" s="278"/>
      <c r="W282" s="279"/>
      <c r="X282" s="17"/>
    </row>
    <row r="283" spans="2:26" ht="15.75">
      <c r="B283" s="9"/>
      <c r="C283" s="264" t="s">
        <v>32</v>
      </c>
      <c r="D283" s="264"/>
      <c r="E283" s="264"/>
      <c r="F283" s="264"/>
      <c r="G283" s="264"/>
      <c r="H283" s="264"/>
      <c r="I283" s="264"/>
      <c r="J283" s="264"/>
      <c r="K283" s="264"/>
      <c r="L283" s="264"/>
      <c r="M283" s="264"/>
      <c r="N283" s="264"/>
      <c r="O283" s="264"/>
      <c r="P283" s="264"/>
      <c r="Q283" s="264"/>
      <c r="R283" s="264"/>
      <c r="S283" s="264"/>
      <c r="T283" s="264"/>
      <c r="U283" s="264"/>
      <c r="V283" s="264"/>
      <c r="W283" s="264"/>
      <c r="X283" s="8"/>
    </row>
    <row r="284" spans="2:26" ht="15.75">
      <c r="B284" s="9"/>
      <c r="C284" s="20" t="s">
        <v>55</v>
      </c>
      <c r="D284" s="274" t="s">
        <v>133</v>
      </c>
      <c r="E284" s="275"/>
      <c r="F284" s="275"/>
      <c r="G284" s="275"/>
      <c r="H284" s="275"/>
      <c r="I284" s="275"/>
      <c r="J284" s="275"/>
      <c r="K284" s="275"/>
      <c r="L284" s="275"/>
      <c r="M284" s="275"/>
      <c r="N284" s="275"/>
      <c r="O284" s="275"/>
      <c r="P284" s="275"/>
      <c r="Q284" s="275"/>
      <c r="R284" s="275"/>
      <c r="S284" s="275"/>
      <c r="T284" s="275"/>
      <c r="U284" s="275"/>
      <c r="V284" s="275"/>
      <c r="W284" s="276"/>
      <c r="X284" s="8"/>
    </row>
    <row r="285" spans="2:26" ht="15.75">
      <c r="B285" s="9"/>
      <c r="C285" s="20" t="s">
        <v>56</v>
      </c>
      <c r="D285" s="280"/>
      <c r="E285" s="281"/>
      <c r="F285" s="281"/>
      <c r="G285" s="281"/>
      <c r="H285" s="281"/>
      <c r="I285" s="281"/>
      <c r="J285" s="281"/>
      <c r="K285" s="281"/>
      <c r="L285" s="281"/>
      <c r="M285" s="281"/>
      <c r="N285" s="281"/>
      <c r="O285" s="281"/>
      <c r="P285" s="281"/>
      <c r="Q285" s="281"/>
      <c r="R285" s="281"/>
      <c r="S285" s="281"/>
      <c r="T285" s="281"/>
      <c r="U285" s="281"/>
      <c r="V285" s="281"/>
      <c r="W285" s="282"/>
      <c r="X285" s="8"/>
    </row>
    <row r="286" spans="2:26" ht="15.75">
      <c r="B286" s="9"/>
      <c r="C286" s="20" t="s">
        <v>52</v>
      </c>
      <c r="D286" s="280"/>
      <c r="E286" s="281"/>
      <c r="F286" s="281"/>
      <c r="G286" s="281"/>
      <c r="H286" s="281"/>
      <c r="I286" s="281"/>
      <c r="J286" s="281"/>
      <c r="K286" s="281"/>
      <c r="L286" s="281"/>
      <c r="M286" s="281"/>
      <c r="N286" s="281"/>
      <c r="O286" s="281"/>
      <c r="P286" s="281"/>
      <c r="Q286" s="281"/>
      <c r="R286" s="281"/>
      <c r="S286" s="281"/>
      <c r="T286" s="281"/>
      <c r="U286" s="281"/>
      <c r="V286" s="281"/>
      <c r="W286" s="282"/>
      <c r="X286" s="8"/>
    </row>
    <row r="287" spans="2:26" ht="15.75">
      <c r="B287" s="9"/>
      <c r="C287" s="20" t="s">
        <v>53</v>
      </c>
      <c r="D287" s="277"/>
      <c r="E287" s="278"/>
      <c r="F287" s="278"/>
      <c r="G287" s="278"/>
      <c r="H287" s="278"/>
      <c r="I287" s="278"/>
      <c r="J287" s="278"/>
      <c r="K287" s="278"/>
      <c r="L287" s="278"/>
      <c r="M287" s="278"/>
      <c r="N287" s="278"/>
      <c r="O287" s="278"/>
      <c r="P287" s="278"/>
      <c r="Q287" s="278"/>
      <c r="R287" s="278"/>
      <c r="S287" s="278"/>
      <c r="T287" s="278"/>
      <c r="U287" s="278"/>
      <c r="V287" s="278"/>
      <c r="W287" s="279"/>
      <c r="X287" s="8"/>
    </row>
    <row r="288" spans="2:26" ht="15.75">
      <c r="B288" s="26"/>
      <c r="C288" s="24" t="s">
        <v>33</v>
      </c>
      <c r="D288" s="25">
        <f>SUM(D276:D278)</f>
        <v>1</v>
      </c>
      <c r="E288" s="25">
        <f>SUM(E276:E278)</f>
        <v>1</v>
      </c>
      <c r="F288" s="25">
        <f>SUM(F276:F278)</f>
        <v>1</v>
      </c>
      <c r="G288" s="25">
        <f>SUM(G276:G278)</f>
        <v>1</v>
      </c>
      <c r="H288" s="55">
        <f>G288/F288</f>
        <v>1</v>
      </c>
      <c r="I288" s="55">
        <f>SUM(I276:I278)</f>
        <v>0</v>
      </c>
      <c r="J288" s="55">
        <f>SUM(J276:J278)</f>
        <v>0</v>
      </c>
      <c r="K288" s="73">
        <f>SUM(K276:K278)</f>
        <v>68911.8</v>
      </c>
      <c r="L288" s="73">
        <f>SUM(L276:L278)</f>
        <v>51683.850000000006</v>
      </c>
      <c r="M288" s="55">
        <f t="shared" ref="M288:W288" si="8">SUM(M276:M278)</f>
        <v>0.75</v>
      </c>
      <c r="N288" s="55">
        <v>1</v>
      </c>
      <c r="O288" s="118">
        <f t="shared" si="8"/>
        <v>7</v>
      </c>
      <c r="P288" s="118">
        <f t="shared" si="8"/>
        <v>1</v>
      </c>
      <c r="Q288" s="118">
        <f t="shared" si="8"/>
        <v>1</v>
      </c>
      <c r="R288" s="118">
        <f t="shared" si="8"/>
        <v>1</v>
      </c>
      <c r="S288" s="55">
        <v>1</v>
      </c>
      <c r="T288" s="118">
        <f t="shared" si="8"/>
        <v>1</v>
      </c>
      <c r="U288" s="118">
        <f t="shared" si="8"/>
        <v>0</v>
      </c>
      <c r="V288" s="118">
        <f t="shared" si="8"/>
        <v>0</v>
      </c>
      <c r="W288" s="118">
        <f t="shared" si="8"/>
        <v>0</v>
      </c>
      <c r="X288" s="15"/>
    </row>
    <row r="289" spans="2:24" ht="31.5" customHeight="1">
      <c r="B289" s="9"/>
      <c r="C289" s="261" t="s">
        <v>34</v>
      </c>
      <c r="D289" s="261"/>
      <c r="E289" s="261"/>
      <c r="F289" s="261"/>
      <c r="G289" s="261"/>
      <c r="H289" s="261"/>
      <c r="I289" s="261"/>
      <c r="J289" s="261"/>
      <c r="K289" s="261"/>
      <c r="L289" s="261"/>
      <c r="M289" s="261"/>
      <c r="N289" s="261"/>
      <c r="O289" s="261"/>
      <c r="P289" s="261"/>
      <c r="Q289" s="261"/>
      <c r="R289" s="261"/>
      <c r="S289" s="261"/>
      <c r="T289" s="261"/>
      <c r="U289" s="261"/>
      <c r="V289" s="261"/>
      <c r="W289" s="261"/>
      <c r="X289" s="8"/>
    </row>
    <row r="290" spans="2:24" ht="15.75">
      <c r="B290" s="9"/>
      <c r="C290" s="3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8"/>
    </row>
    <row r="291" spans="2:24" ht="15.75">
      <c r="B291" s="9"/>
      <c r="C291" s="182" t="s">
        <v>9</v>
      </c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8"/>
    </row>
    <row r="292" spans="2:24" ht="15.75">
      <c r="B292" s="9"/>
      <c r="C292" s="189" t="s">
        <v>232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8"/>
    </row>
    <row r="293" spans="2:24" ht="15.75">
      <c r="B293" s="9"/>
      <c r="C293" s="189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8"/>
    </row>
    <row r="294" spans="2:24" ht="15.75">
      <c r="B294" s="9"/>
      <c r="C294" s="3" t="s">
        <v>35</v>
      </c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3" t="s">
        <v>36</v>
      </c>
      <c r="O294" s="10"/>
      <c r="P294" s="10"/>
      <c r="Q294" s="10"/>
      <c r="R294" s="10"/>
      <c r="S294" s="10"/>
      <c r="T294" s="10"/>
      <c r="U294" s="10"/>
      <c r="V294" s="10"/>
      <c r="W294" s="10"/>
      <c r="X294" s="8"/>
    </row>
    <row r="295" spans="2:24" ht="15.75">
      <c r="B295" s="9"/>
      <c r="C295" s="3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8"/>
    </row>
    <row r="296" spans="2:24" ht="15.75">
      <c r="B296" s="9"/>
      <c r="C296" s="3" t="s">
        <v>37</v>
      </c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3" t="s">
        <v>38</v>
      </c>
      <c r="O296" s="10"/>
      <c r="P296" s="10"/>
      <c r="Q296" s="10"/>
      <c r="R296" s="10"/>
      <c r="S296" s="10"/>
      <c r="T296" s="10"/>
      <c r="U296" s="10"/>
      <c r="V296" s="10"/>
      <c r="W296" s="10"/>
      <c r="X296" s="8"/>
    </row>
    <row r="297" spans="2:24" ht="15.75">
      <c r="B297" s="9"/>
      <c r="C297" s="3" t="s">
        <v>39</v>
      </c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3" t="s">
        <v>39</v>
      </c>
      <c r="O297" s="10"/>
      <c r="P297" s="10"/>
      <c r="Q297" s="10"/>
      <c r="R297" s="10"/>
      <c r="S297" s="10"/>
      <c r="T297" s="10"/>
      <c r="U297" s="10"/>
      <c r="V297" s="10"/>
      <c r="W297" s="10"/>
      <c r="X297" s="8"/>
    </row>
    <row r="298" spans="2:24" ht="15.75">
      <c r="B298" s="9"/>
      <c r="C298" s="3" t="s">
        <v>40</v>
      </c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3" t="s">
        <v>40</v>
      </c>
      <c r="O298" s="10"/>
      <c r="P298" s="10"/>
      <c r="Q298" s="10"/>
      <c r="R298" s="10"/>
      <c r="S298" s="10"/>
      <c r="T298" s="10"/>
      <c r="U298" s="10"/>
      <c r="V298" s="10"/>
      <c r="W298" s="10"/>
      <c r="X298" s="8"/>
    </row>
    <row r="299" spans="2:24" ht="15.75">
      <c r="B299" s="11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3"/>
    </row>
    <row r="302" spans="2:24" ht="15.75"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1" t="s">
        <v>0</v>
      </c>
      <c r="X302" s="7"/>
    </row>
    <row r="303" spans="2:24" ht="18">
      <c r="B303" s="9"/>
      <c r="C303" s="262" t="s">
        <v>1</v>
      </c>
      <c r="D303" s="262"/>
      <c r="E303" s="262"/>
      <c r="F303" s="262"/>
      <c r="G303" s="262"/>
      <c r="H303" s="262"/>
      <c r="I303" s="262"/>
      <c r="J303" s="262"/>
      <c r="K303" s="262"/>
      <c r="L303" s="262"/>
      <c r="M303" s="262"/>
      <c r="N303" s="262"/>
      <c r="O303" s="262"/>
      <c r="P303" s="262"/>
      <c r="Q303" s="262"/>
      <c r="R303" s="262"/>
      <c r="S303" s="262"/>
      <c r="T303" s="262"/>
      <c r="U303" s="262"/>
      <c r="V303" s="262"/>
      <c r="W303" s="262"/>
      <c r="X303" s="8"/>
    </row>
    <row r="304" spans="2:24" ht="15.75">
      <c r="B304" s="9"/>
      <c r="C304" s="256" t="str">
        <f>C4</f>
        <v>Bulan:……………OKTOBER -DISEMBER…………  Tahun : ………2018…………..</v>
      </c>
      <c r="D304" s="256"/>
      <c r="E304" s="256"/>
      <c r="F304" s="256"/>
      <c r="G304" s="256"/>
      <c r="H304" s="256"/>
      <c r="I304" s="256"/>
      <c r="J304" s="256"/>
      <c r="K304" s="256"/>
      <c r="L304" s="256"/>
      <c r="M304" s="256"/>
      <c r="N304" s="256"/>
      <c r="O304" s="256"/>
      <c r="P304" s="256"/>
      <c r="Q304" s="256"/>
      <c r="R304" s="256"/>
      <c r="S304" s="256"/>
      <c r="T304" s="256"/>
      <c r="U304" s="256"/>
      <c r="V304" s="256"/>
      <c r="W304" s="256"/>
      <c r="X304" s="8"/>
    </row>
    <row r="305" spans="2:24" ht="15.75">
      <c r="B305" s="9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8"/>
    </row>
    <row r="306" spans="2:24" ht="15.75">
      <c r="B306" s="9"/>
      <c r="C306" s="3" t="s">
        <v>42</v>
      </c>
      <c r="D306" s="263" t="s">
        <v>41</v>
      </c>
      <c r="E306" s="263"/>
      <c r="F306" s="263"/>
      <c r="G306" s="263"/>
      <c r="H306" s="263"/>
      <c r="I306" s="10"/>
      <c r="J306" s="10"/>
      <c r="K306" s="10"/>
      <c r="L306" s="10"/>
      <c r="M306" s="10"/>
      <c r="N306" s="10"/>
      <c r="O306" s="3" t="s">
        <v>48</v>
      </c>
      <c r="P306" s="10"/>
      <c r="Q306" s="10"/>
      <c r="R306" s="263" t="s">
        <v>49</v>
      </c>
      <c r="S306" s="263"/>
      <c r="T306" s="263"/>
      <c r="U306" s="263"/>
      <c r="V306" s="10"/>
      <c r="W306" s="10"/>
      <c r="X306" s="8"/>
    </row>
    <row r="307" spans="2:24" ht="15.75">
      <c r="B307" s="9"/>
      <c r="C307" s="3" t="s">
        <v>44</v>
      </c>
      <c r="D307" s="257" t="s">
        <v>43</v>
      </c>
      <c r="E307" s="257"/>
      <c r="F307" s="257"/>
      <c r="G307" s="257"/>
      <c r="H307" s="257"/>
      <c r="I307" s="10"/>
      <c r="J307" s="10"/>
      <c r="K307" s="10"/>
      <c r="L307" s="10"/>
      <c r="M307" s="10"/>
      <c r="N307" s="10"/>
      <c r="O307" s="3" t="s">
        <v>47</v>
      </c>
      <c r="P307" s="10"/>
      <c r="Q307" s="10"/>
      <c r="R307" s="258" t="s">
        <v>63</v>
      </c>
      <c r="S307" s="259"/>
      <c r="T307" s="259"/>
      <c r="U307" s="259"/>
      <c r="V307" s="10"/>
      <c r="W307" s="10"/>
      <c r="X307" s="8"/>
    </row>
    <row r="308" spans="2:24" ht="15.75">
      <c r="B308" s="9"/>
      <c r="C308" s="3" t="s">
        <v>46</v>
      </c>
      <c r="D308" s="260" t="s">
        <v>28</v>
      </c>
      <c r="E308" s="260"/>
      <c r="F308" s="260"/>
      <c r="G308" s="260"/>
      <c r="H308" s="26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8"/>
    </row>
    <row r="309" spans="2:24" ht="15.75">
      <c r="B309" s="9"/>
      <c r="C309" s="3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8"/>
    </row>
    <row r="310" spans="2:24" ht="15.75">
      <c r="B310" s="9"/>
      <c r="C310" s="265" t="s">
        <v>50</v>
      </c>
      <c r="D310" s="265" t="s">
        <v>2</v>
      </c>
      <c r="E310" s="265"/>
      <c r="F310" s="265" t="s">
        <v>3</v>
      </c>
      <c r="G310" s="265"/>
      <c r="H310" s="265"/>
      <c r="I310" s="265"/>
      <c r="J310" s="265"/>
      <c r="K310" s="265" t="s">
        <v>4</v>
      </c>
      <c r="L310" s="265"/>
      <c r="M310" s="265"/>
      <c r="N310" s="265" t="s">
        <v>5</v>
      </c>
      <c r="O310" s="265"/>
      <c r="P310" s="265"/>
      <c r="Q310" s="265"/>
      <c r="R310" s="265"/>
      <c r="S310" s="265" t="s">
        <v>6</v>
      </c>
      <c r="T310" s="265"/>
      <c r="U310" s="265"/>
      <c r="V310" s="265"/>
      <c r="W310" s="265"/>
      <c r="X310" s="8"/>
    </row>
    <row r="311" spans="2:24" ht="15.75">
      <c r="B311" s="9"/>
      <c r="C311" s="265"/>
      <c r="D311" s="266" t="s">
        <v>7</v>
      </c>
      <c r="E311" s="253" t="s">
        <v>8</v>
      </c>
      <c r="F311" s="268" t="s">
        <v>9</v>
      </c>
      <c r="G311" s="268"/>
      <c r="H311" s="268"/>
      <c r="I311" s="268" t="s">
        <v>10</v>
      </c>
      <c r="J311" s="268"/>
      <c r="K311" s="253" t="s">
        <v>11</v>
      </c>
      <c r="L311" s="253" t="s">
        <v>12</v>
      </c>
      <c r="M311" s="253" t="s">
        <v>13</v>
      </c>
      <c r="N311" s="253" t="s">
        <v>58</v>
      </c>
      <c r="O311" s="253" t="s">
        <v>14</v>
      </c>
      <c r="P311" s="253" t="s">
        <v>15</v>
      </c>
      <c r="Q311" s="253" t="s">
        <v>16</v>
      </c>
      <c r="R311" s="253" t="s">
        <v>17</v>
      </c>
      <c r="S311" s="253" t="s">
        <v>51</v>
      </c>
      <c r="T311" s="253" t="s">
        <v>18</v>
      </c>
      <c r="U311" s="253" t="s">
        <v>19</v>
      </c>
      <c r="V311" s="253" t="s">
        <v>20</v>
      </c>
      <c r="W311" s="253" t="s">
        <v>21</v>
      </c>
      <c r="X311" s="8"/>
    </row>
    <row r="312" spans="2:24" ht="111">
      <c r="B312" s="26"/>
      <c r="C312" s="265"/>
      <c r="D312" s="267"/>
      <c r="E312" s="253"/>
      <c r="F312" s="19" t="s">
        <v>22</v>
      </c>
      <c r="G312" s="19" t="s">
        <v>23</v>
      </c>
      <c r="H312" s="19" t="s">
        <v>24</v>
      </c>
      <c r="I312" s="39" t="s">
        <v>126</v>
      </c>
      <c r="J312" s="19" t="s">
        <v>25</v>
      </c>
      <c r="K312" s="253"/>
      <c r="L312" s="253"/>
      <c r="M312" s="253"/>
      <c r="N312" s="253"/>
      <c r="O312" s="253"/>
      <c r="P312" s="253"/>
      <c r="Q312" s="253"/>
      <c r="R312" s="253"/>
      <c r="S312" s="253"/>
      <c r="T312" s="253"/>
      <c r="U312" s="253"/>
      <c r="V312" s="253"/>
      <c r="W312" s="253"/>
      <c r="X312" s="15"/>
    </row>
    <row r="313" spans="2:24" ht="15.75">
      <c r="B313" s="9"/>
      <c r="C313" s="264" t="s">
        <v>26</v>
      </c>
      <c r="D313" s="264"/>
      <c r="E313" s="264"/>
      <c r="F313" s="264"/>
      <c r="G313" s="264"/>
      <c r="H313" s="264"/>
      <c r="I313" s="264"/>
      <c r="J313" s="264"/>
      <c r="K313" s="264"/>
      <c r="L313" s="264"/>
      <c r="M313" s="264"/>
      <c r="N313" s="264"/>
      <c r="O313" s="264"/>
      <c r="P313" s="264"/>
      <c r="Q313" s="264"/>
      <c r="R313" s="264"/>
      <c r="S313" s="264"/>
      <c r="T313" s="264"/>
      <c r="U313" s="264"/>
      <c r="V313" s="264"/>
      <c r="W313" s="264"/>
      <c r="X313" s="8"/>
    </row>
    <row r="314" spans="2:24" ht="15.75" customHeight="1">
      <c r="B314" s="9"/>
      <c r="C314" s="20" t="s">
        <v>55</v>
      </c>
      <c r="D314" s="249">
        <v>0</v>
      </c>
      <c r="E314" s="249">
        <v>1</v>
      </c>
      <c r="F314" s="249">
        <v>0</v>
      </c>
      <c r="G314" s="249">
        <v>0</v>
      </c>
      <c r="H314" s="251">
        <v>0</v>
      </c>
      <c r="I314" s="271">
        <v>0</v>
      </c>
      <c r="J314" s="271">
        <v>0</v>
      </c>
      <c r="K314" s="293">
        <v>0</v>
      </c>
      <c r="L314" s="293">
        <v>0</v>
      </c>
      <c r="M314" s="251">
        <v>0</v>
      </c>
      <c r="N314" s="251">
        <v>1</v>
      </c>
      <c r="O314" s="249">
        <v>7</v>
      </c>
      <c r="P314" s="249">
        <v>1</v>
      </c>
      <c r="Q314" s="249">
        <v>1</v>
      </c>
      <c r="R314" s="249">
        <v>1</v>
      </c>
      <c r="S314" s="251">
        <v>1</v>
      </c>
      <c r="T314" s="249">
        <v>1</v>
      </c>
      <c r="U314" s="249" t="s">
        <v>28</v>
      </c>
      <c r="V314" s="249" t="s">
        <v>28</v>
      </c>
      <c r="W314" s="254" t="s">
        <v>28</v>
      </c>
      <c r="X314" s="8"/>
    </row>
    <row r="315" spans="2:24" ht="15.75">
      <c r="B315" s="9"/>
      <c r="C315" s="46" t="s">
        <v>56</v>
      </c>
      <c r="D315" s="250"/>
      <c r="E315" s="250"/>
      <c r="F315" s="250"/>
      <c r="G315" s="250"/>
      <c r="H315" s="252"/>
      <c r="I315" s="272"/>
      <c r="J315" s="272"/>
      <c r="K315" s="294"/>
      <c r="L315" s="294"/>
      <c r="M315" s="252"/>
      <c r="N315" s="252"/>
      <c r="O315" s="250"/>
      <c r="P315" s="250"/>
      <c r="Q315" s="250"/>
      <c r="R315" s="250"/>
      <c r="S315" s="252"/>
      <c r="T315" s="250"/>
      <c r="U315" s="250"/>
      <c r="V315" s="250"/>
      <c r="W315" s="255"/>
      <c r="X315" s="8"/>
    </row>
    <row r="316" spans="2:24" ht="15.75">
      <c r="B316" s="9"/>
      <c r="C316" s="264" t="s">
        <v>31</v>
      </c>
      <c r="D316" s="264"/>
      <c r="E316" s="264"/>
      <c r="F316" s="264"/>
      <c r="G316" s="264"/>
      <c r="H316" s="264"/>
      <c r="I316" s="264"/>
      <c r="J316" s="264"/>
      <c r="K316" s="264"/>
      <c r="L316" s="264"/>
      <c r="M316" s="264"/>
      <c r="N316" s="264"/>
      <c r="O316" s="264"/>
      <c r="P316" s="264"/>
      <c r="Q316" s="264"/>
      <c r="R316" s="264"/>
      <c r="S316" s="264"/>
      <c r="T316" s="264"/>
      <c r="U316" s="264"/>
      <c r="V316" s="264"/>
      <c r="W316" s="264"/>
      <c r="X316" s="8"/>
    </row>
    <row r="317" spans="2:24" ht="15.75">
      <c r="B317" s="2"/>
      <c r="C317" s="20" t="s">
        <v>52</v>
      </c>
      <c r="D317" s="274" t="s">
        <v>132</v>
      </c>
      <c r="E317" s="275"/>
      <c r="F317" s="275"/>
      <c r="G317" s="275"/>
      <c r="H317" s="275"/>
      <c r="I317" s="275"/>
      <c r="J317" s="275"/>
      <c r="K317" s="275"/>
      <c r="L317" s="275"/>
      <c r="M317" s="275"/>
      <c r="N317" s="275"/>
      <c r="O317" s="275"/>
      <c r="P317" s="275"/>
      <c r="Q317" s="275"/>
      <c r="R317" s="275"/>
      <c r="S317" s="275"/>
      <c r="T317" s="275"/>
      <c r="U317" s="275"/>
      <c r="V317" s="275"/>
      <c r="W317" s="276"/>
      <c r="X317" s="17"/>
    </row>
    <row r="318" spans="2:24" ht="15.75">
      <c r="B318" s="2"/>
      <c r="C318" s="20" t="s">
        <v>53</v>
      </c>
      <c r="D318" s="277"/>
      <c r="E318" s="278"/>
      <c r="F318" s="278"/>
      <c r="G318" s="278"/>
      <c r="H318" s="278"/>
      <c r="I318" s="278"/>
      <c r="J318" s="278"/>
      <c r="K318" s="278"/>
      <c r="L318" s="278"/>
      <c r="M318" s="278"/>
      <c r="N318" s="278"/>
      <c r="O318" s="278"/>
      <c r="P318" s="278"/>
      <c r="Q318" s="278"/>
      <c r="R318" s="278"/>
      <c r="S318" s="278"/>
      <c r="T318" s="278"/>
      <c r="U318" s="278"/>
      <c r="V318" s="278"/>
      <c r="W318" s="279"/>
      <c r="X318" s="17"/>
    </row>
    <row r="319" spans="2:24" ht="15.75">
      <c r="B319" s="9"/>
      <c r="C319" s="264" t="s">
        <v>32</v>
      </c>
      <c r="D319" s="264"/>
      <c r="E319" s="264"/>
      <c r="F319" s="264"/>
      <c r="G319" s="264"/>
      <c r="H319" s="264"/>
      <c r="I319" s="264"/>
      <c r="J319" s="264"/>
      <c r="K319" s="264"/>
      <c r="L319" s="264"/>
      <c r="M319" s="264"/>
      <c r="N319" s="264"/>
      <c r="O319" s="264"/>
      <c r="P319" s="264"/>
      <c r="Q319" s="264"/>
      <c r="R319" s="264"/>
      <c r="S319" s="264"/>
      <c r="T319" s="264"/>
      <c r="U319" s="264"/>
      <c r="V319" s="264"/>
      <c r="W319" s="264"/>
      <c r="X319" s="8"/>
    </row>
    <row r="320" spans="2:24" ht="15.75">
      <c r="B320" s="9"/>
      <c r="C320" s="20" t="s">
        <v>55</v>
      </c>
      <c r="D320" s="274" t="s">
        <v>133</v>
      </c>
      <c r="E320" s="275"/>
      <c r="F320" s="275"/>
      <c r="G320" s="275"/>
      <c r="H320" s="275"/>
      <c r="I320" s="275"/>
      <c r="J320" s="275"/>
      <c r="K320" s="275"/>
      <c r="L320" s="275"/>
      <c r="M320" s="275"/>
      <c r="N320" s="275"/>
      <c r="O320" s="275"/>
      <c r="P320" s="275"/>
      <c r="Q320" s="275"/>
      <c r="R320" s="275"/>
      <c r="S320" s="275"/>
      <c r="T320" s="275"/>
      <c r="U320" s="275"/>
      <c r="V320" s="275"/>
      <c r="W320" s="276"/>
      <c r="X320" s="8"/>
    </row>
    <row r="321" spans="2:24" ht="15.75">
      <c r="B321" s="9"/>
      <c r="C321" s="20" t="s">
        <v>56</v>
      </c>
      <c r="D321" s="280"/>
      <c r="E321" s="281"/>
      <c r="F321" s="281"/>
      <c r="G321" s="281"/>
      <c r="H321" s="281"/>
      <c r="I321" s="281"/>
      <c r="J321" s="281"/>
      <c r="K321" s="281"/>
      <c r="L321" s="281"/>
      <c r="M321" s="281"/>
      <c r="N321" s="281"/>
      <c r="O321" s="281"/>
      <c r="P321" s="281"/>
      <c r="Q321" s="281"/>
      <c r="R321" s="281"/>
      <c r="S321" s="281"/>
      <c r="T321" s="281"/>
      <c r="U321" s="281"/>
      <c r="V321" s="281"/>
      <c r="W321" s="282"/>
      <c r="X321" s="8"/>
    </row>
    <row r="322" spans="2:24" ht="15.75">
      <c r="B322" s="9"/>
      <c r="C322" s="20" t="s">
        <v>52</v>
      </c>
      <c r="D322" s="280"/>
      <c r="E322" s="281"/>
      <c r="F322" s="281"/>
      <c r="G322" s="281"/>
      <c r="H322" s="281"/>
      <c r="I322" s="281"/>
      <c r="J322" s="281"/>
      <c r="K322" s="281"/>
      <c r="L322" s="281"/>
      <c r="M322" s="281"/>
      <c r="N322" s="281"/>
      <c r="O322" s="281"/>
      <c r="P322" s="281"/>
      <c r="Q322" s="281"/>
      <c r="R322" s="281"/>
      <c r="S322" s="281"/>
      <c r="T322" s="281"/>
      <c r="U322" s="281"/>
      <c r="V322" s="281"/>
      <c r="W322" s="282"/>
      <c r="X322" s="8"/>
    </row>
    <row r="323" spans="2:24" ht="15.75">
      <c r="B323" s="9"/>
      <c r="C323" s="20" t="s">
        <v>53</v>
      </c>
      <c r="D323" s="277"/>
      <c r="E323" s="278"/>
      <c r="F323" s="278"/>
      <c r="G323" s="278"/>
      <c r="H323" s="278"/>
      <c r="I323" s="278"/>
      <c r="J323" s="278"/>
      <c r="K323" s="278"/>
      <c r="L323" s="278"/>
      <c r="M323" s="278"/>
      <c r="N323" s="278"/>
      <c r="O323" s="278"/>
      <c r="P323" s="278"/>
      <c r="Q323" s="278"/>
      <c r="R323" s="278"/>
      <c r="S323" s="278"/>
      <c r="T323" s="278"/>
      <c r="U323" s="278"/>
      <c r="V323" s="278"/>
      <c r="W323" s="279"/>
      <c r="X323" s="8"/>
    </row>
    <row r="324" spans="2:24" ht="15.75">
      <c r="B324" s="26"/>
      <c r="C324" s="24" t="s">
        <v>33</v>
      </c>
      <c r="D324" s="25">
        <f>SUM(D312:D314)</f>
        <v>0</v>
      </c>
      <c r="E324" s="25">
        <f>SUM(E312:E314)</f>
        <v>1</v>
      </c>
      <c r="F324" s="25">
        <f>SUM(F312:F314)</f>
        <v>0</v>
      </c>
      <c r="G324" s="25">
        <f>SUM(G312:G314)</f>
        <v>0</v>
      </c>
      <c r="H324" s="55">
        <v>0</v>
      </c>
      <c r="I324" s="25">
        <f>SUM(I312:I314)</f>
        <v>0</v>
      </c>
      <c r="J324" s="25">
        <f>SUM(J312:J314)</f>
        <v>0</v>
      </c>
      <c r="K324" s="73">
        <f>SUM(K312:K314)</f>
        <v>0</v>
      </c>
      <c r="L324" s="73">
        <f>SUM(L312:L314)</f>
        <v>0</v>
      </c>
      <c r="M324" s="73">
        <f t="shared" ref="M324:W324" si="9">SUM(M312:M314)</f>
        <v>0</v>
      </c>
      <c r="N324" s="55">
        <v>0</v>
      </c>
      <c r="O324" s="73">
        <f t="shared" si="9"/>
        <v>7</v>
      </c>
      <c r="P324" s="73">
        <f t="shared" si="9"/>
        <v>1</v>
      </c>
      <c r="Q324" s="73">
        <f t="shared" si="9"/>
        <v>1</v>
      </c>
      <c r="R324" s="73">
        <f t="shared" si="9"/>
        <v>1</v>
      </c>
      <c r="S324" s="55">
        <v>0</v>
      </c>
      <c r="T324" s="73">
        <f t="shared" si="9"/>
        <v>1</v>
      </c>
      <c r="U324" s="73">
        <f t="shared" si="9"/>
        <v>0</v>
      </c>
      <c r="V324" s="73">
        <f t="shared" si="9"/>
        <v>0</v>
      </c>
      <c r="W324" s="73">
        <f t="shared" si="9"/>
        <v>0</v>
      </c>
      <c r="X324" s="15"/>
    </row>
    <row r="325" spans="2:24" ht="30.75" customHeight="1">
      <c r="B325" s="9"/>
      <c r="C325" s="261" t="s">
        <v>34</v>
      </c>
      <c r="D325" s="261"/>
      <c r="E325" s="261"/>
      <c r="F325" s="261"/>
      <c r="G325" s="261"/>
      <c r="H325" s="261"/>
      <c r="I325" s="261"/>
      <c r="J325" s="261"/>
      <c r="K325" s="261"/>
      <c r="L325" s="261"/>
      <c r="M325" s="261"/>
      <c r="N325" s="261"/>
      <c r="O325" s="261"/>
      <c r="P325" s="261"/>
      <c r="Q325" s="261"/>
      <c r="R325" s="261"/>
      <c r="S325" s="261"/>
      <c r="T325" s="261"/>
      <c r="U325" s="261"/>
      <c r="V325" s="261"/>
      <c r="W325" s="261"/>
      <c r="X325" s="8"/>
    </row>
    <row r="326" spans="2:24" ht="15.75">
      <c r="B326" s="9"/>
      <c r="C326" s="3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8"/>
    </row>
    <row r="327" spans="2:24" ht="15.75">
      <c r="B327" s="9"/>
      <c r="C327" s="3" t="s">
        <v>35</v>
      </c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3" t="s">
        <v>36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8"/>
    </row>
    <row r="328" spans="2:24" ht="15.75">
      <c r="B328" s="9"/>
      <c r="C328" s="3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8"/>
    </row>
    <row r="329" spans="2:24" ht="15.75">
      <c r="B329" s="9"/>
      <c r="C329" s="3" t="s">
        <v>37</v>
      </c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3" t="s">
        <v>38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8"/>
    </row>
    <row r="330" spans="2:24" ht="15.75">
      <c r="B330" s="9"/>
      <c r="C330" s="3" t="s">
        <v>39</v>
      </c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3" t="s">
        <v>39</v>
      </c>
      <c r="O330" s="10"/>
      <c r="P330" s="10"/>
      <c r="Q330" s="10"/>
      <c r="R330" s="10"/>
      <c r="S330" s="10"/>
      <c r="T330" s="10"/>
      <c r="U330" s="10"/>
      <c r="V330" s="10"/>
      <c r="W330" s="10"/>
      <c r="X330" s="8"/>
    </row>
    <row r="331" spans="2:24" ht="15.75">
      <c r="B331" s="9"/>
      <c r="C331" s="3" t="s">
        <v>40</v>
      </c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3" t="s">
        <v>40</v>
      </c>
      <c r="O331" s="10"/>
      <c r="P331" s="10"/>
      <c r="Q331" s="10"/>
      <c r="R331" s="10"/>
      <c r="S331" s="10"/>
      <c r="T331" s="10"/>
      <c r="U331" s="10"/>
      <c r="V331" s="10"/>
      <c r="W331" s="10"/>
      <c r="X331" s="8"/>
    </row>
    <row r="332" spans="2:24" ht="15.75">
      <c r="B332" s="11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3"/>
    </row>
    <row r="335" spans="2:24" ht="15.75"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1" t="s">
        <v>0</v>
      </c>
      <c r="X335" s="7"/>
    </row>
    <row r="336" spans="2:24" ht="18">
      <c r="B336" s="9"/>
      <c r="C336" s="262" t="s">
        <v>1</v>
      </c>
      <c r="D336" s="262"/>
      <c r="E336" s="262"/>
      <c r="F336" s="262"/>
      <c r="G336" s="262"/>
      <c r="H336" s="262"/>
      <c r="I336" s="262"/>
      <c r="J336" s="262"/>
      <c r="K336" s="262"/>
      <c r="L336" s="262"/>
      <c r="M336" s="262"/>
      <c r="N336" s="262"/>
      <c r="O336" s="262"/>
      <c r="P336" s="262"/>
      <c r="Q336" s="262"/>
      <c r="R336" s="262"/>
      <c r="S336" s="262"/>
      <c r="T336" s="262"/>
      <c r="U336" s="262"/>
      <c r="V336" s="262"/>
      <c r="W336" s="262"/>
      <c r="X336" s="8"/>
    </row>
    <row r="337" spans="2:26" ht="15.75">
      <c r="B337" s="9"/>
      <c r="C337" s="256" t="str">
        <f>C4</f>
        <v>Bulan:……………OKTOBER -DISEMBER…………  Tahun : ………2018…………..</v>
      </c>
      <c r="D337" s="256"/>
      <c r="E337" s="256"/>
      <c r="F337" s="256"/>
      <c r="G337" s="256"/>
      <c r="H337" s="256"/>
      <c r="I337" s="256"/>
      <c r="J337" s="256"/>
      <c r="K337" s="256"/>
      <c r="L337" s="256"/>
      <c r="M337" s="256"/>
      <c r="N337" s="256"/>
      <c r="O337" s="256"/>
      <c r="P337" s="256"/>
      <c r="Q337" s="256"/>
      <c r="R337" s="256"/>
      <c r="S337" s="256"/>
      <c r="T337" s="256"/>
      <c r="U337" s="256"/>
      <c r="V337" s="256"/>
      <c r="W337" s="256"/>
      <c r="X337" s="8"/>
    </row>
    <row r="338" spans="2:26" ht="15.75">
      <c r="B338" s="9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8"/>
    </row>
    <row r="339" spans="2:26" ht="15.75">
      <c r="B339" s="9"/>
      <c r="C339" s="3" t="s">
        <v>42</v>
      </c>
      <c r="D339" s="263" t="s">
        <v>41</v>
      </c>
      <c r="E339" s="263"/>
      <c r="F339" s="263"/>
      <c r="G339" s="263"/>
      <c r="H339" s="263"/>
      <c r="I339" s="10"/>
      <c r="J339" s="10"/>
      <c r="K339" s="10"/>
      <c r="L339" s="10"/>
      <c r="M339" s="10"/>
      <c r="N339" s="10"/>
      <c r="O339" s="3" t="s">
        <v>48</v>
      </c>
      <c r="P339" s="10"/>
      <c r="Q339" s="10"/>
      <c r="R339" s="263" t="s">
        <v>49</v>
      </c>
      <c r="S339" s="263"/>
      <c r="T339" s="263"/>
      <c r="U339" s="263"/>
      <c r="V339" s="10"/>
      <c r="W339" s="10"/>
      <c r="X339" s="8"/>
    </row>
    <row r="340" spans="2:26" ht="15.75">
      <c r="B340" s="9"/>
      <c r="C340" s="3" t="s">
        <v>44</v>
      </c>
      <c r="D340" s="257" t="s">
        <v>43</v>
      </c>
      <c r="E340" s="257"/>
      <c r="F340" s="257"/>
      <c r="G340" s="257"/>
      <c r="H340" s="257"/>
      <c r="I340" s="10"/>
      <c r="J340" s="10"/>
      <c r="K340" s="10"/>
      <c r="L340" s="10"/>
      <c r="M340" s="10"/>
      <c r="N340" s="10"/>
      <c r="O340" s="3" t="s">
        <v>47</v>
      </c>
      <c r="P340" s="10"/>
      <c r="Q340" s="10"/>
      <c r="R340" s="258" t="s">
        <v>64</v>
      </c>
      <c r="S340" s="259"/>
      <c r="T340" s="259"/>
      <c r="U340" s="259"/>
      <c r="V340" s="10"/>
      <c r="W340" s="10"/>
      <c r="X340" s="8"/>
    </row>
    <row r="341" spans="2:26" ht="15.75">
      <c r="B341" s="9"/>
      <c r="C341" s="3" t="s">
        <v>46</v>
      </c>
      <c r="D341" s="260" t="s">
        <v>28</v>
      </c>
      <c r="E341" s="260"/>
      <c r="F341" s="260"/>
      <c r="G341" s="260"/>
      <c r="H341" s="26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8"/>
    </row>
    <row r="342" spans="2:26" ht="15.75">
      <c r="B342" s="9"/>
      <c r="C342" s="3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8"/>
    </row>
    <row r="343" spans="2:26" ht="15.75">
      <c r="B343" s="9"/>
      <c r="C343" s="265" t="s">
        <v>50</v>
      </c>
      <c r="D343" s="265" t="s">
        <v>2</v>
      </c>
      <c r="E343" s="265"/>
      <c r="F343" s="265" t="s">
        <v>3</v>
      </c>
      <c r="G343" s="265"/>
      <c r="H343" s="265"/>
      <c r="I343" s="265"/>
      <c r="J343" s="265"/>
      <c r="K343" s="265" t="s">
        <v>4</v>
      </c>
      <c r="L343" s="265"/>
      <c r="M343" s="265"/>
      <c r="N343" s="265" t="s">
        <v>5</v>
      </c>
      <c r="O343" s="265"/>
      <c r="P343" s="265"/>
      <c r="Q343" s="265"/>
      <c r="R343" s="265"/>
      <c r="S343" s="265" t="s">
        <v>6</v>
      </c>
      <c r="T343" s="265"/>
      <c r="U343" s="265"/>
      <c r="V343" s="265"/>
      <c r="W343" s="265"/>
      <c r="X343" s="8"/>
    </row>
    <row r="344" spans="2:26" ht="15.75">
      <c r="B344" s="9"/>
      <c r="C344" s="265"/>
      <c r="D344" s="266" t="s">
        <v>7</v>
      </c>
      <c r="E344" s="253" t="s">
        <v>8</v>
      </c>
      <c r="F344" s="268" t="s">
        <v>9</v>
      </c>
      <c r="G344" s="268"/>
      <c r="H344" s="268"/>
      <c r="I344" s="268" t="s">
        <v>10</v>
      </c>
      <c r="J344" s="268"/>
      <c r="K344" s="253" t="s">
        <v>11</v>
      </c>
      <c r="L344" s="253" t="s">
        <v>12</v>
      </c>
      <c r="M344" s="253" t="s">
        <v>13</v>
      </c>
      <c r="N344" s="253" t="s">
        <v>58</v>
      </c>
      <c r="O344" s="253" t="s">
        <v>14</v>
      </c>
      <c r="P344" s="253" t="s">
        <v>15</v>
      </c>
      <c r="Q344" s="253" t="s">
        <v>16</v>
      </c>
      <c r="R344" s="253" t="s">
        <v>17</v>
      </c>
      <c r="S344" s="253" t="s">
        <v>51</v>
      </c>
      <c r="T344" s="253" t="s">
        <v>18</v>
      </c>
      <c r="U344" s="253" t="s">
        <v>19</v>
      </c>
      <c r="V344" s="253" t="s">
        <v>20</v>
      </c>
      <c r="W344" s="253" t="s">
        <v>21</v>
      </c>
      <c r="X344" s="8"/>
    </row>
    <row r="345" spans="2:26" ht="111">
      <c r="B345" s="26"/>
      <c r="C345" s="265"/>
      <c r="D345" s="267"/>
      <c r="E345" s="253"/>
      <c r="F345" s="19" t="s">
        <v>22</v>
      </c>
      <c r="G345" s="19" t="s">
        <v>23</v>
      </c>
      <c r="H345" s="19" t="s">
        <v>24</v>
      </c>
      <c r="I345" s="39" t="s">
        <v>126</v>
      </c>
      <c r="J345" s="19" t="s">
        <v>25</v>
      </c>
      <c r="K345" s="253"/>
      <c r="L345" s="253"/>
      <c r="M345" s="253"/>
      <c r="N345" s="253"/>
      <c r="O345" s="253"/>
      <c r="P345" s="253"/>
      <c r="Q345" s="253"/>
      <c r="R345" s="253"/>
      <c r="S345" s="253"/>
      <c r="T345" s="253"/>
      <c r="U345" s="253"/>
      <c r="V345" s="253"/>
      <c r="W345" s="253"/>
      <c r="X345" s="15"/>
    </row>
    <row r="346" spans="2:26" ht="15.75">
      <c r="B346" s="9"/>
      <c r="C346" s="264" t="s">
        <v>26</v>
      </c>
      <c r="D346" s="264"/>
      <c r="E346" s="264"/>
      <c r="F346" s="264"/>
      <c r="G346" s="264"/>
      <c r="H346" s="264"/>
      <c r="I346" s="264"/>
      <c r="J346" s="264"/>
      <c r="K346" s="264"/>
      <c r="L346" s="264"/>
      <c r="M346" s="264"/>
      <c r="N346" s="264"/>
      <c r="O346" s="264"/>
      <c r="P346" s="264"/>
      <c r="Q346" s="264"/>
      <c r="R346" s="264"/>
      <c r="S346" s="264"/>
      <c r="T346" s="264"/>
      <c r="U346" s="264"/>
      <c r="V346" s="264"/>
      <c r="W346" s="264"/>
      <c r="X346" s="8"/>
    </row>
    <row r="347" spans="2:26" ht="15.75" customHeight="1">
      <c r="B347" s="9"/>
      <c r="C347" s="20" t="s">
        <v>55</v>
      </c>
      <c r="D347" s="249">
        <v>1</v>
      </c>
      <c r="E347" s="249">
        <v>1</v>
      </c>
      <c r="F347" s="249">
        <v>1</v>
      </c>
      <c r="G347" s="249">
        <v>1</v>
      </c>
      <c r="H347" s="251">
        <v>1</v>
      </c>
      <c r="I347" s="271">
        <v>1</v>
      </c>
      <c r="J347" s="271">
        <v>0</v>
      </c>
      <c r="K347" s="293">
        <v>64255.12</v>
      </c>
      <c r="L347" s="293">
        <f>K347*(9/12)</f>
        <v>48191.340000000004</v>
      </c>
      <c r="M347" s="251">
        <f>L347/K347</f>
        <v>0.75</v>
      </c>
      <c r="N347" s="251">
        <v>1</v>
      </c>
      <c r="O347" s="249">
        <v>7</v>
      </c>
      <c r="P347" s="249">
        <v>1</v>
      </c>
      <c r="Q347" s="249">
        <v>1</v>
      </c>
      <c r="R347" s="249">
        <v>1</v>
      </c>
      <c r="S347" s="251">
        <v>1</v>
      </c>
      <c r="T347" s="249">
        <v>1</v>
      </c>
      <c r="U347" s="249" t="s">
        <v>28</v>
      </c>
      <c r="V347" s="249" t="s">
        <v>28</v>
      </c>
      <c r="W347" s="254" t="s">
        <v>28</v>
      </c>
      <c r="X347" s="8"/>
      <c r="Z347">
        <v>64255.12</v>
      </c>
    </row>
    <row r="348" spans="2:26" ht="15.75">
      <c r="B348" s="9"/>
      <c r="C348" s="27" t="s">
        <v>56</v>
      </c>
      <c r="D348" s="250"/>
      <c r="E348" s="250"/>
      <c r="F348" s="250"/>
      <c r="G348" s="250"/>
      <c r="H348" s="252"/>
      <c r="I348" s="272"/>
      <c r="J348" s="272"/>
      <c r="K348" s="294"/>
      <c r="L348" s="294"/>
      <c r="M348" s="252"/>
      <c r="N348" s="252"/>
      <c r="O348" s="250"/>
      <c r="P348" s="250"/>
      <c r="Q348" s="250"/>
      <c r="R348" s="250"/>
      <c r="S348" s="252"/>
      <c r="T348" s="250"/>
      <c r="U348" s="250"/>
      <c r="V348" s="250"/>
      <c r="W348" s="255"/>
      <c r="X348" s="8"/>
      <c r="Z348" s="4" t="s">
        <v>257</v>
      </c>
    </row>
    <row r="349" spans="2:26" ht="15.75">
      <c r="B349" s="9"/>
      <c r="C349" s="264" t="s">
        <v>31</v>
      </c>
      <c r="D349" s="273"/>
      <c r="E349" s="273"/>
      <c r="F349" s="273"/>
      <c r="G349" s="273"/>
      <c r="H349" s="273"/>
      <c r="I349" s="273"/>
      <c r="J349" s="273"/>
      <c r="K349" s="273"/>
      <c r="L349" s="273"/>
      <c r="M349" s="273"/>
      <c r="N349" s="273"/>
      <c r="O349" s="273"/>
      <c r="P349" s="273"/>
      <c r="Q349" s="273"/>
      <c r="R349" s="273"/>
      <c r="S349" s="273"/>
      <c r="T349" s="273"/>
      <c r="U349" s="273"/>
      <c r="V349" s="273"/>
      <c r="W349" s="273"/>
      <c r="X349" s="8"/>
    </row>
    <row r="350" spans="2:26" ht="15.75">
      <c r="B350" s="2"/>
      <c r="C350" s="20" t="s">
        <v>52</v>
      </c>
      <c r="D350" s="274" t="s">
        <v>132</v>
      </c>
      <c r="E350" s="275"/>
      <c r="F350" s="275"/>
      <c r="G350" s="275"/>
      <c r="H350" s="275"/>
      <c r="I350" s="275"/>
      <c r="J350" s="275"/>
      <c r="K350" s="275"/>
      <c r="L350" s="275"/>
      <c r="M350" s="275"/>
      <c r="N350" s="275"/>
      <c r="O350" s="275"/>
      <c r="P350" s="275"/>
      <c r="Q350" s="275"/>
      <c r="R350" s="275"/>
      <c r="S350" s="275"/>
      <c r="T350" s="275"/>
      <c r="U350" s="275"/>
      <c r="V350" s="275"/>
      <c r="W350" s="276"/>
      <c r="X350" s="17"/>
    </row>
    <row r="351" spans="2:26" ht="15.75">
      <c r="B351" s="2"/>
      <c r="C351" s="20" t="s">
        <v>53</v>
      </c>
      <c r="D351" s="277"/>
      <c r="E351" s="278"/>
      <c r="F351" s="278"/>
      <c r="G351" s="278"/>
      <c r="H351" s="278"/>
      <c r="I351" s="278"/>
      <c r="J351" s="278"/>
      <c r="K351" s="278"/>
      <c r="L351" s="278"/>
      <c r="M351" s="278"/>
      <c r="N351" s="278"/>
      <c r="O351" s="278"/>
      <c r="P351" s="278"/>
      <c r="Q351" s="278"/>
      <c r="R351" s="278"/>
      <c r="S351" s="278"/>
      <c r="T351" s="278"/>
      <c r="U351" s="278"/>
      <c r="V351" s="278"/>
      <c r="W351" s="279"/>
      <c r="X351" s="17"/>
    </row>
    <row r="352" spans="2:26" ht="15.75">
      <c r="B352" s="9"/>
      <c r="C352" s="264" t="s">
        <v>32</v>
      </c>
      <c r="D352" s="264"/>
      <c r="E352" s="264"/>
      <c r="F352" s="264"/>
      <c r="G352" s="264"/>
      <c r="H352" s="264"/>
      <c r="I352" s="264"/>
      <c r="J352" s="264"/>
      <c r="K352" s="264"/>
      <c r="L352" s="264"/>
      <c r="M352" s="264"/>
      <c r="N352" s="264"/>
      <c r="O352" s="264"/>
      <c r="P352" s="264"/>
      <c r="Q352" s="264"/>
      <c r="R352" s="264"/>
      <c r="S352" s="264"/>
      <c r="T352" s="264"/>
      <c r="U352" s="264"/>
      <c r="V352" s="264"/>
      <c r="W352" s="264"/>
      <c r="X352" s="8"/>
    </row>
    <row r="353" spans="2:24" ht="15.75">
      <c r="B353" s="9"/>
      <c r="C353" s="20" t="s">
        <v>55</v>
      </c>
      <c r="D353" s="274" t="s">
        <v>133</v>
      </c>
      <c r="E353" s="275"/>
      <c r="F353" s="275"/>
      <c r="G353" s="275"/>
      <c r="H353" s="275"/>
      <c r="I353" s="275"/>
      <c r="J353" s="275"/>
      <c r="K353" s="275"/>
      <c r="L353" s="275"/>
      <c r="M353" s="275"/>
      <c r="N353" s="275"/>
      <c r="O353" s="275"/>
      <c r="P353" s="275"/>
      <c r="Q353" s="275"/>
      <c r="R353" s="275"/>
      <c r="S353" s="275"/>
      <c r="T353" s="275"/>
      <c r="U353" s="275"/>
      <c r="V353" s="275"/>
      <c r="W353" s="276"/>
      <c r="X353" s="8"/>
    </row>
    <row r="354" spans="2:24" ht="15.75">
      <c r="B354" s="9"/>
      <c r="C354" s="20" t="s">
        <v>56</v>
      </c>
      <c r="D354" s="280"/>
      <c r="E354" s="281"/>
      <c r="F354" s="281"/>
      <c r="G354" s="281"/>
      <c r="H354" s="281"/>
      <c r="I354" s="281"/>
      <c r="J354" s="281"/>
      <c r="K354" s="281"/>
      <c r="L354" s="281"/>
      <c r="M354" s="281"/>
      <c r="N354" s="281"/>
      <c r="O354" s="281"/>
      <c r="P354" s="281"/>
      <c r="Q354" s="281"/>
      <c r="R354" s="281"/>
      <c r="S354" s="281"/>
      <c r="T354" s="281"/>
      <c r="U354" s="281"/>
      <c r="V354" s="281"/>
      <c r="W354" s="282"/>
      <c r="X354" s="8"/>
    </row>
    <row r="355" spans="2:24" ht="15.75">
      <c r="B355" s="9"/>
      <c r="C355" s="20" t="s">
        <v>52</v>
      </c>
      <c r="D355" s="280"/>
      <c r="E355" s="281"/>
      <c r="F355" s="281"/>
      <c r="G355" s="281"/>
      <c r="H355" s="281"/>
      <c r="I355" s="281"/>
      <c r="J355" s="281"/>
      <c r="K355" s="281"/>
      <c r="L355" s="281"/>
      <c r="M355" s="281"/>
      <c r="N355" s="281"/>
      <c r="O355" s="281"/>
      <c r="P355" s="281"/>
      <c r="Q355" s="281"/>
      <c r="R355" s="281"/>
      <c r="S355" s="281"/>
      <c r="T355" s="281"/>
      <c r="U355" s="281"/>
      <c r="V355" s="281"/>
      <c r="W355" s="282"/>
      <c r="X355" s="8"/>
    </row>
    <row r="356" spans="2:24" ht="15.75">
      <c r="B356" s="9"/>
      <c r="C356" s="20" t="s">
        <v>53</v>
      </c>
      <c r="D356" s="277"/>
      <c r="E356" s="278"/>
      <c r="F356" s="278"/>
      <c r="G356" s="278"/>
      <c r="H356" s="278"/>
      <c r="I356" s="278"/>
      <c r="J356" s="278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  <c r="V356" s="278"/>
      <c r="W356" s="279"/>
      <c r="X356" s="8"/>
    </row>
    <row r="357" spans="2:24" ht="15.75">
      <c r="B357" s="26"/>
      <c r="C357" s="24" t="s">
        <v>33</v>
      </c>
      <c r="D357" s="25">
        <f>SUM(D345:D347)</f>
        <v>1</v>
      </c>
      <c r="E357" s="25">
        <f>SUM(E345:E347)</f>
        <v>1</v>
      </c>
      <c r="F357" s="25">
        <f>SUM(F345:F347)</f>
        <v>1</v>
      </c>
      <c r="G357" s="25">
        <f>SUM(G345:G347)</f>
        <v>1</v>
      </c>
      <c r="H357" s="55">
        <f>G357/F357</f>
        <v>1</v>
      </c>
      <c r="I357" s="55">
        <f>SUM(I345:I347)</f>
        <v>1</v>
      </c>
      <c r="J357" s="55">
        <f>SUM(J345:J347)</f>
        <v>0</v>
      </c>
      <c r="K357" s="73">
        <f>SUM(K345:K347)</f>
        <v>64255.12</v>
      </c>
      <c r="L357" s="73">
        <f>SUM(L345:L347)</f>
        <v>48191.340000000004</v>
      </c>
      <c r="M357" s="55">
        <f t="shared" ref="M357:W357" si="10">SUM(M345:M347)</f>
        <v>0.75</v>
      </c>
      <c r="N357" s="55">
        <v>1</v>
      </c>
      <c r="O357" s="118">
        <f t="shared" si="10"/>
        <v>7</v>
      </c>
      <c r="P357" s="118">
        <f t="shared" si="10"/>
        <v>1</v>
      </c>
      <c r="Q357" s="118">
        <f t="shared" si="10"/>
        <v>1</v>
      </c>
      <c r="R357" s="118">
        <f t="shared" si="10"/>
        <v>1</v>
      </c>
      <c r="S357" s="55">
        <v>1</v>
      </c>
      <c r="T357" s="118">
        <f t="shared" si="10"/>
        <v>1</v>
      </c>
      <c r="U357" s="118">
        <f t="shared" si="10"/>
        <v>0</v>
      </c>
      <c r="V357" s="118">
        <f t="shared" si="10"/>
        <v>0</v>
      </c>
      <c r="W357" s="118">
        <f t="shared" si="10"/>
        <v>0</v>
      </c>
      <c r="X357" s="15"/>
    </row>
    <row r="358" spans="2:24" ht="30.75" customHeight="1">
      <c r="B358" s="9"/>
      <c r="C358" s="261" t="s">
        <v>34</v>
      </c>
      <c r="D358" s="261"/>
      <c r="E358" s="261"/>
      <c r="F358" s="261"/>
      <c r="G358" s="261"/>
      <c r="H358" s="261"/>
      <c r="I358" s="261"/>
      <c r="J358" s="261"/>
      <c r="K358" s="261"/>
      <c r="L358" s="261"/>
      <c r="M358" s="261"/>
      <c r="N358" s="261"/>
      <c r="O358" s="261"/>
      <c r="P358" s="261"/>
      <c r="Q358" s="261"/>
      <c r="R358" s="261"/>
      <c r="S358" s="261"/>
      <c r="T358" s="261"/>
      <c r="U358" s="261"/>
      <c r="V358" s="261"/>
      <c r="W358" s="261"/>
      <c r="X358" s="8"/>
    </row>
    <row r="359" spans="2:24" ht="15.75">
      <c r="B359" s="9"/>
      <c r="C359" s="3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8"/>
    </row>
    <row r="360" spans="2:24" ht="15.75">
      <c r="B360" s="9"/>
      <c r="C360" s="182" t="s">
        <v>9</v>
      </c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8"/>
    </row>
    <row r="361" spans="2:24" ht="15.75">
      <c r="B361" s="9"/>
      <c r="C361" s="189" t="s">
        <v>257</v>
      </c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8"/>
    </row>
    <row r="362" spans="2:24" ht="15.75">
      <c r="B362" s="9"/>
      <c r="C362" s="189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8"/>
    </row>
    <row r="363" spans="2:24" ht="15.75">
      <c r="B363" s="9"/>
      <c r="C363" s="3" t="s">
        <v>35</v>
      </c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3" t="s">
        <v>36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8"/>
    </row>
    <row r="364" spans="2:24" ht="15.75">
      <c r="B364" s="9"/>
      <c r="C364" s="3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8"/>
    </row>
    <row r="365" spans="2:24" ht="15.75">
      <c r="B365" s="9"/>
      <c r="C365" s="3" t="s">
        <v>37</v>
      </c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3" t="s">
        <v>38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8"/>
    </row>
    <row r="366" spans="2:24" ht="15.75">
      <c r="B366" s="9"/>
      <c r="C366" s="3" t="s">
        <v>39</v>
      </c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3" t="s">
        <v>39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8"/>
    </row>
    <row r="367" spans="2:24" ht="15.75">
      <c r="B367" s="9"/>
      <c r="C367" s="3" t="s">
        <v>40</v>
      </c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3" t="s">
        <v>40</v>
      </c>
      <c r="O367" s="10"/>
      <c r="P367" s="10"/>
      <c r="Q367" s="10"/>
      <c r="R367" s="10"/>
      <c r="S367" s="10"/>
      <c r="T367" s="10"/>
      <c r="U367" s="10"/>
      <c r="V367" s="10"/>
      <c r="W367" s="10"/>
      <c r="X367" s="8"/>
    </row>
    <row r="368" spans="2:24" ht="15.75">
      <c r="B368" s="11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3"/>
    </row>
    <row r="371" spans="2:26" ht="15.75">
      <c r="B371" s="5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1" t="s">
        <v>0</v>
      </c>
      <c r="X371" s="7"/>
    </row>
    <row r="372" spans="2:26" ht="18">
      <c r="B372" s="9"/>
      <c r="C372" s="262" t="s">
        <v>1</v>
      </c>
      <c r="D372" s="262"/>
      <c r="E372" s="262"/>
      <c r="F372" s="262"/>
      <c r="G372" s="262"/>
      <c r="H372" s="262"/>
      <c r="I372" s="262"/>
      <c r="J372" s="262"/>
      <c r="K372" s="262"/>
      <c r="L372" s="262"/>
      <c r="M372" s="262"/>
      <c r="N372" s="262"/>
      <c r="O372" s="262"/>
      <c r="P372" s="262"/>
      <c r="Q372" s="262"/>
      <c r="R372" s="262"/>
      <c r="S372" s="262"/>
      <c r="T372" s="262"/>
      <c r="U372" s="262"/>
      <c r="V372" s="262"/>
      <c r="W372" s="262"/>
      <c r="X372" s="8"/>
    </row>
    <row r="373" spans="2:26" ht="15.75">
      <c r="B373" s="9"/>
      <c r="C373" s="256" t="str">
        <f>C4</f>
        <v>Bulan:……………OKTOBER -DISEMBER…………  Tahun : ………2018…………..</v>
      </c>
      <c r="D373" s="256"/>
      <c r="E373" s="256"/>
      <c r="F373" s="256"/>
      <c r="G373" s="256"/>
      <c r="H373" s="256"/>
      <c r="I373" s="256"/>
      <c r="J373" s="256"/>
      <c r="K373" s="256"/>
      <c r="L373" s="256"/>
      <c r="M373" s="256"/>
      <c r="N373" s="256"/>
      <c r="O373" s="256"/>
      <c r="P373" s="256"/>
      <c r="Q373" s="256"/>
      <c r="R373" s="256"/>
      <c r="S373" s="256"/>
      <c r="T373" s="256"/>
      <c r="U373" s="256"/>
      <c r="V373" s="256"/>
      <c r="W373" s="256"/>
      <c r="X373" s="8"/>
    </row>
    <row r="374" spans="2:26" ht="15.75">
      <c r="B374" s="9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8"/>
    </row>
    <row r="375" spans="2:26" ht="15.75">
      <c r="B375" s="9"/>
      <c r="C375" s="3" t="s">
        <v>42</v>
      </c>
      <c r="D375" s="263" t="s">
        <v>41</v>
      </c>
      <c r="E375" s="263"/>
      <c r="F375" s="263"/>
      <c r="G375" s="263"/>
      <c r="H375" s="263"/>
      <c r="I375" s="10"/>
      <c r="J375" s="10"/>
      <c r="K375" s="10"/>
      <c r="L375" s="10"/>
      <c r="M375" s="10"/>
      <c r="N375" s="10"/>
      <c r="O375" s="3" t="s">
        <v>48</v>
      </c>
      <c r="P375" s="10"/>
      <c r="Q375" s="10"/>
      <c r="R375" s="263" t="s">
        <v>49</v>
      </c>
      <c r="S375" s="263"/>
      <c r="T375" s="263"/>
      <c r="U375" s="263"/>
      <c r="V375" s="10"/>
      <c r="W375" s="10"/>
      <c r="X375" s="8"/>
    </row>
    <row r="376" spans="2:26" ht="15.75">
      <c r="B376" s="9"/>
      <c r="C376" s="3" t="s">
        <v>44</v>
      </c>
      <c r="D376" s="257" t="s">
        <v>43</v>
      </c>
      <c r="E376" s="257"/>
      <c r="F376" s="257"/>
      <c r="G376" s="257"/>
      <c r="H376" s="257"/>
      <c r="I376" s="10"/>
      <c r="J376" s="10"/>
      <c r="K376" s="10"/>
      <c r="L376" s="10"/>
      <c r="M376" s="10"/>
      <c r="N376" s="10"/>
      <c r="O376" s="3" t="s">
        <v>47</v>
      </c>
      <c r="P376" s="10"/>
      <c r="Q376" s="10"/>
      <c r="R376" s="258" t="s">
        <v>65</v>
      </c>
      <c r="S376" s="259"/>
      <c r="T376" s="259"/>
      <c r="U376" s="259"/>
      <c r="V376" s="10"/>
      <c r="W376" s="10"/>
      <c r="X376" s="8"/>
    </row>
    <row r="377" spans="2:26" ht="15.75">
      <c r="B377" s="9"/>
      <c r="C377" s="3" t="s">
        <v>46</v>
      </c>
      <c r="D377" s="260" t="s">
        <v>28</v>
      </c>
      <c r="E377" s="260"/>
      <c r="F377" s="260"/>
      <c r="G377" s="260"/>
      <c r="H377" s="26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8"/>
    </row>
    <row r="378" spans="2:26" ht="15.75">
      <c r="B378" s="9"/>
      <c r="C378" s="3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8"/>
    </row>
    <row r="379" spans="2:26" ht="15.75">
      <c r="B379" s="9"/>
      <c r="C379" s="265" t="s">
        <v>50</v>
      </c>
      <c r="D379" s="265" t="s">
        <v>2</v>
      </c>
      <c r="E379" s="265"/>
      <c r="F379" s="265" t="s">
        <v>3</v>
      </c>
      <c r="G379" s="265"/>
      <c r="H379" s="265"/>
      <c r="I379" s="265"/>
      <c r="J379" s="265"/>
      <c r="K379" s="265" t="s">
        <v>4</v>
      </c>
      <c r="L379" s="265"/>
      <c r="M379" s="265"/>
      <c r="N379" s="265" t="s">
        <v>5</v>
      </c>
      <c r="O379" s="265"/>
      <c r="P379" s="265"/>
      <c r="Q379" s="265"/>
      <c r="R379" s="265"/>
      <c r="S379" s="265" t="s">
        <v>6</v>
      </c>
      <c r="T379" s="265"/>
      <c r="U379" s="265"/>
      <c r="V379" s="265"/>
      <c r="W379" s="265"/>
      <c r="X379" s="8"/>
    </row>
    <row r="380" spans="2:26" ht="15.75">
      <c r="B380" s="9"/>
      <c r="C380" s="265"/>
      <c r="D380" s="266" t="s">
        <v>7</v>
      </c>
      <c r="E380" s="253" t="s">
        <v>8</v>
      </c>
      <c r="F380" s="268" t="s">
        <v>9</v>
      </c>
      <c r="G380" s="268"/>
      <c r="H380" s="268"/>
      <c r="I380" s="268" t="s">
        <v>10</v>
      </c>
      <c r="J380" s="268"/>
      <c r="K380" s="253" t="s">
        <v>11</v>
      </c>
      <c r="L380" s="253" t="s">
        <v>12</v>
      </c>
      <c r="M380" s="253" t="s">
        <v>13</v>
      </c>
      <c r="N380" s="253" t="s">
        <v>58</v>
      </c>
      <c r="O380" s="253" t="s">
        <v>14</v>
      </c>
      <c r="P380" s="253" t="s">
        <v>15</v>
      </c>
      <c r="Q380" s="253" t="s">
        <v>16</v>
      </c>
      <c r="R380" s="253" t="s">
        <v>17</v>
      </c>
      <c r="S380" s="253" t="s">
        <v>51</v>
      </c>
      <c r="T380" s="253" t="s">
        <v>18</v>
      </c>
      <c r="U380" s="253" t="s">
        <v>19</v>
      </c>
      <c r="V380" s="253" t="s">
        <v>20</v>
      </c>
      <c r="W380" s="253" t="s">
        <v>21</v>
      </c>
      <c r="X380" s="8"/>
    </row>
    <row r="381" spans="2:26" ht="111">
      <c r="B381" s="26"/>
      <c r="C381" s="265"/>
      <c r="D381" s="267"/>
      <c r="E381" s="253"/>
      <c r="F381" s="19" t="s">
        <v>22</v>
      </c>
      <c r="G381" s="19" t="s">
        <v>23</v>
      </c>
      <c r="H381" s="19" t="s">
        <v>24</v>
      </c>
      <c r="I381" s="39" t="s">
        <v>126</v>
      </c>
      <c r="J381" s="19" t="s">
        <v>25</v>
      </c>
      <c r="K381" s="253"/>
      <c r="L381" s="253"/>
      <c r="M381" s="253"/>
      <c r="N381" s="253"/>
      <c r="O381" s="253"/>
      <c r="P381" s="253"/>
      <c r="Q381" s="253"/>
      <c r="R381" s="253"/>
      <c r="S381" s="253"/>
      <c r="T381" s="253"/>
      <c r="U381" s="253"/>
      <c r="V381" s="253"/>
      <c r="W381" s="253"/>
      <c r="X381" s="15"/>
    </row>
    <row r="382" spans="2:26" ht="15.75">
      <c r="B382" s="9"/>
      <c r="C382" s="264" t="s">
        <v>26</v>
      </c>
      <c r="D382" s="264"/>
      <c r="E382" s="264"/>
      <c r="F382" s="264"/>
      <c r="G382" s="264"/>
      <c r="H382" s="264"/>
      <c r="I382" s="264"/>
      <c r="J382" s="264"/>
      <c r="K382" s="264"/>
      <c r="L382" s="264"/>
      <c r="M382" s="264"/>
      <c r="N382" s="264"/>
      <c r="O382" s="264"/>
      <c r="P382" s="264"/>
      <c r="Q382" s="264"/>
      <c r="R382" s="264"/>
      <c r="S382" s="264"/>
      <c r="T382" s="264"/>
      <c r="U382" s="264"/>
      <c r="V382" s="264"/>
      <c r="W382" s="264"/>
      <c r="X382" s="8"/>
    </row>
    <row r="383" spans="2:26" ht="15.75" customHeight="1">
      <c r="B383" s="9"/>
      <c r="C383" s="20" t="s">
        <v>55</v>
      </c>
      <c r="D383" s="249">
        <v>1</v>
      </c>
      <c r="E383" s="249">
        <v>1</v>
      </c>
      <c r="F383" s="249">
        <v>1</v>
      </c>
      <c r="G383" s="249">
        <v>1</v>
      </c>
      <c r="H383" s="251">
        <v>1</v>
      </c>
      <c r="I383" s="271">
        <v>1</v>
      </c>
      <c r="J383" s="271">
        <v>0</v>
      </c>
      <c r="K383" s="293">
        <v>73905</v>
      </c>
      <c r="L383" s="293">
        <f>K383*(9/12)</f>
        <v>55428.75</v>
      </c>
      <c r="M383" s="251">
        <f>L383/K383</f>
        <v>0.75</v>
      </c>
      <c r="N383" s="251">
        <v>1</v>
      </c>
      <c r="O383" s="249">
        <v>7</v>
      </c>
      <c r="P383" s="249">
        <v>1</v>
      </c>
      <c r="Q383" s="249">
        <v>1</v>
      </c>
      <c r="R383" s="249">
        <v>1</v>
      </c>
      <c r="S383" s="251">
        <v>1</v>
      </c>
      <c r="T383" s="249">
        <v>1</v>
      </c>
      <c r="U383" s="249" t="s">
        <v>28</v>
      </c>
      <c r="V383" s="249" t="s">
        <v>28</v>
      </c>
      <c r="W383" s="254" t="s">
        <v>28</v>
      </c>
      <c r="X383" s="8"/>
      <c r="Z383">
        <v>24525</v>
      </c>
    </row>
    <row r="384" spans="2:26" ht="15.75" customHeight="1">
      <c r="B384" s="9"/>
      <c r="C384" s="46" t="s">
        <v>56</v>
      </c>
      <c r="D384" s="250"/>
      <c r="E384" s="250"/>
      <c r="F384" s="250"/>
      <c r="G384" s="250"/>
      <c r="H384" s="252"/>
      <c r="I384" s="272"/>
      <c r="J384" s="272"/>
      <c r="K384" s="294"/>
      <c r="L384" s="294"/>
      <c r="M384" s="252"/>
      <c r="N384" s="252"/>
      <c r="O384" s="250"/>
      <c r="P384" s="250"/>
      <c r="Q384" s="250"/>
      <c r="R384" s="250"/>
      <c r="S384" s="252"/>
      <c r="T384" s="250"/>
      <c r="U384" s="250"/>
      <c r="V384" s="250"/>
      <c r="W384" s="255"/>
      <c r="X384" s="8"/>
      <c r="Z384" s="4" t="s">
        <v>175</v>
      </c>
    </row>
    <row r="385" spans="2:24" ht="15.75">
      <c r="B385" s="9"/>
      <c r="C385" s="264" t="s">
        <v>31</v>
      </c>
      <c r="D385" s="264"/>
      <c r="E385" s="264"/>
      <c r="F385" s="264"/>
      <c r="G385" s="264"/>
      <c r="H385" s="264"/>
      <c r="I385" s="264"/>
      <c r="J385" s="264"/>
      <c r="K385" s="264"/>
      <c r="L385" s="264"/>
      <c r="M385" s="264"/>
      <c r="N385" s="264"/>
      <c r="O385" s="264"/>
      <c r="P385" s="264"/>
      <c r="Q385" s="264"/>
      <c r="R385" s="264"/>
      <c r="S385" s="264"/>
      <c r="T385" s="264"/>
      <c r="U385" s="264"/>
      <c r="V385" s="264"/>
      <c r="W385" s="264"/>
      <c r="X385" s="8"/>
    </row>
    <row r="386" spans="2:24" ht="15.75">
      <c r="B386" s="2"/>
      <c r="C386" s="20" t="s">
        <v>52</v>
      </c>
      <c r="D386" s="274" t="s">
        <v>132</v>
      </c>
      <c r="E386" s="275"/>
      <c r="F386" s="275"/>
      <c r="G386" s="275"/>
      <c r="H386" s="275"/>
      <c r="I386" s="275"/>
      <c r="J386" s="275"/>
      <c r="K386" s="275"/>
      <c r="L386" s="275"/>
      <c r="M386" s="275"/>
      <c r="N386" s="275"/>
      <c r="O386" s="275"/>
      <c r="P386" s="275"/>
      <c r="Q386" s="275"/>
      <c r="R386" s="275"/>
      <c r="S386" s="275"/>
      <c r="T386" s="275"/>
      <c r="U386" s="275"/>
      <c r="V386" s="275"/>
      <c r="W386" s="276"/>
      <c r="X386" s="17"/>
    </row>
    <row r="387" spans="2:24" ht="15.75">
      <c r="B387" s="2"/>
      <c r="C387" s="20" t="s">
        <v>53</v>
      </c>
      <c r="D387" s="277"/>
      <c r="E387" s="278"/>
      <c r="F387" s="278"/>
      <c r="G387" s="278"/>
      <c r="H387" s="278"/>
      <c r="I387" s="278"/>
      <c r="J387" s="278"/>
      <c r="K387" s="278"/>
      <c r="L387" s="278"/>
      <c r="M387" s="278"/>
      <c r="N387" s="278"/>
      <c r="O387" s="278"/>
      <c r="P387" s="278"/>
      <c r="Q387" s="278"/>
      <c r="R387" s="278"/>
      <c r="S387" s="278"/>
      <c r="T387" s="278"/>
      <c r="U387" s="278"/>
      <c r="V387" s="278"/>
      <c r="W387" s="279"/>
      <c r="X387" s="17"/>
    </row>
    <row r="388" spans="2:24" ht="15.75">
      <c r="B388" s="9"/>
      <c r="C388" s="264" t="s">
        <v>32</v>
      </c>
      <c r="D388" s="264"/>
      <c r="E388" s="264"/>
      <c r="F388" s="264"/>
      <c r="G388" s="264"/>
      <c r="H388" s="264"/>
      <c r="I388" s="264"/>
      <c r="J388" s="264"/>
      <c r="K388" s="264"/>
      <c r="L388" s="264"/>
      <c r="M388" s="264"/>
      <c r="N388" s="264"/>
      <c r="O388" s="264"/>
      <c r="P388" s="264"/>
      <c r="Q388" s="264"/>
      <c r="R388" s="264"/>
      <c r="S388" s="264"/>
      <c r="T388" s="264"/>
      <c r="U388" s="264"/>
      <c r="V388" s="264"/>
      <c r="W388" s="264"/>
      <c r="X388" s="8"/>
    </row>
    <row r="389" spans="2:24" ht="15.75">
      <c r="B389" s="9"/>
      <c r="C389" s="20" t="s">
        <v>55</v>
      </c>
      <c r="D389" s="274" t="s">
        <v>133</v>
      </c>
      <c r="E389" s="275"/>
      <c r="F389" s="275"/>
      <c r="G389" s="275"/>
      <c r="H389" s="275"/>
      <c r="I389" s="275"/>
      <c r="J389" s="275"/>
      <c r="K389" s="275"/>
      <c r="L389" s="275"/>
      <c r="M389" s="275"/>
      <c r="N389" s="275"/>
      <c r="O389" s="275"/>
      <c r="P389" s="275"/>
      <c r="Q389" s="275"/>
      <c r="R389" s="275"/>
      <c r="S389" s="275"/>
      <c r="T389" s="275"/>
      <c r="U389" s="275"/>
      <c r="V389" s="275"/>
      <c r="W389" s="276"/>
      <c r="X389" s="8"/>
    </row>
    <row r="390" spans="2:24" ht="15.75">
      <c r="B390" s="9"/>
      <c r="C390" s="20" t="s">
        <v>56</v>
      </c>
      <c r="D390" s="280"/>
      <c r="E390" s="281"/>
      <c r="F390" s="281"/>
      <c r="G390" s="281"/>
      <c r="H390" s="281"/>
      <c r="I390" s="281"/>
      <c r="J390" s="281"/>
      <c r="K390" s="281"/>
      <c r="L390" s="281"/>
      <c r="M390" s="281"/>
      <c r="N390" s="281"/>
      <c r="O390" s="281"/>
      <c r="P390" s="281"/>
      <c r="Q390" s="281"/>
      <c r="R390" s="281"/>
      <c r="S390" s="281"/>
      <c r="T390" s="281"/>
      <c r="U390" s="281"/>
      <c r="V390" s="281"/>
      <c r="W390" s="282"/>
      <c r="X390" s="8"/>
    </row>
    <row r="391" spans="2:24" ht="15.75">
      <c r="B391" s="9"/>
      <c r="C391" s="20" t="s">
        <v>52</v>
      </c>
      <c r="D391" s="280"/>
      <c r="E391" s="281"/>
      <c r="F391" s="281"/>
      <c r="G391" s="281"/>
      <c r="H391" s="281"/>
      <c r="I391" s="281"/>
      <c r="J391" s="281"/>
      <c r="K391" s="281"/>
      <c r="L391" s="281"/>
      <c r="M391" s="281"/>
      <c r="N391" s="281"/>
      <c r="O391" s="281"/>
      <c r="P391" s="281"/>
      <c r="Q391" s="281"/>
      <c r="R391" s="281"/>
      <c r="S391" s="281"/>
      <c r="T391" s="281"/>
      <c r="U391" s="281"/>
      <c r="V391" s="281"/>
      <c r="W391" s="282"/>
      <c r="X391" s="8"/>
    </row>
    <row r="392" spans="2:24" ht="15.75">
      <c r="B392" s="9"/>
      <c r="C392" s="20" t="s">
        <v>53</v>
      </c>
      <c r="D392" s="277"/>
      <c r="E392" s="278"/>
      <c r="F392" s="278"/>
      <c r="G392" s="278"/>
      <c r="H392" s="278"/>
      <c r="I392" s="278"/>
      <c r="J392" s="278"/>
      <c r="K392" s="278"/>
      <c r="L392" s="278"/>
      <c r="M392" s="278"/>
      <c r="N392" s="278"/>
      <c r="O392" s="278"/>
      <c r="P392" s="278"/>
      <c r="Q392" s="278"/>
      <c r="R392" s="278"/>
      <c r="S392" s="278"/>
      <c r="T392" s="278"/>
      <c r="U392" s="278"/>
      <c r="V392" s="278"/>
      <c r="W392" s="279"/>
      <c r="X392" s="8"/>
    </row>
    <row r="393" spans="2:24" ht="15.75">
      <c r="B393" s="26"/>
      <c r="C393" s="24" t="s">
        <v>33</v>
      </c>
      <c r="D393" s="25">
        <f t="shared" ref="D393:L393" si="11">SUM(D381:D383)</f>
        <v>1</v>
      </c>
      <c r="E393" s="25">
        <f t="shared" si="11"/>
        <v>1</v>
      </c>
      <c r="F393" s="25">
        <f t="shared" si="11"/>
        <v>1</v>
      </c>
      <c r="G393" s="25">
        <f t="shared" si="11"/>
        <v>1</v>
      </c>
      <c r="H393" s="55">
        <f t="shared" si="11"/>
        <v>1</v>
      </c>
      <c r="I393" s="55">
        <f t="shared" si="11"/>
        <v>1</v>
      </c>
      <c r="J393" s="55">
        <f t="shared" si="11"/>
        <v>0</v>
      </c>
      <c r="K393" s="73">
        <f t="shared" si="11"/>
        <v>73905</v>
      </c>
      <c r="L393" s="73">
        <f t="shared" si="11"/>
        <v>55428.75</v>
      </c>
      <c r="M393" s="55">
        <f t="shared" ref="M393:W393" si="12">SUM(M381:M383)</f>
        <v>0.75</v>
      </c>
      <c r="N393" s="55">
        <f t="shared" si="12"/>
        <v>1</v>
      </c>
      <c r="O393" s="118">
        <f t="shared" si="12"/>
        <v>7</v>
      </c>
      <c r="P393" s="118">
        <f t="shared" si="12"/>
        <v>1</v>
      </c>
      <c r="Q393" s="118">
        <f t="shared" si="12"/>
        <v>1</v>
      </c>
      <c r="R393" s="118">
        <f t="shared" si="12"/>
        <v>1</v>
      </c>
      <c r="S393" s="55">
        <f t="shared" si="12"/>
        <v>1</v>
      </c>
      <c r="T393" s="118">
        <f t="shared" si="12"/>
        <v>1</v>
      </c>
      <c r="U393" s="118">
        <f t="shared" si="12"/>
        <v>0</v>
      </c>
      <c r="V393" s="118">
        <f t="shared" si="12"/>
        <v>0</v>
      </c>
      <c r="W393" s="118">
        <f t="shared" si="12"/>
        <v>0</v>
      </c>
      <c r="X393" s="15"/>
    </row>
    <row r="394" spans="2:24" ht="35.25" customHeight="1">
      <c r="B394" s="9"/>
      <c r="C394" s="261" t="s">
        <v>34</v>
      </c>
      <c r="D394" s="261"/>
      <c r="E394" s="261"/>
      <c r="F394" s="261"/>
      <c r="G394" s="261"/>
      <c r="H394" s="261"/>
      <c r="I394" s="261"/>
      <c r="J394" s="261"/>
      <c r="K394" s="261"/>
      <c r="L394" s="261"/>
      <c r="M394" s="261"/>
      <c r="N394" s="261"/>
      <c r="O394" s="261"/>
      <c r="P394" s="261"/>
      <c r="Q394" s="261"/>
      <c r="R394" s="261"/>
      <c r="S394" s="261"/>
      <c r="T394" s="261"/>
      <c r="U394" s="261"/>
      <c r="V394" s="261"/>
      <c r="W394" s="261"/>
      <c r="X394" s="8"/>
    </row>
    <row r="395" spans="2:24" ht="15.75">
      <c r="B395" s="9"/>
      <c r="C395" s="3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8"/>
    </row>
    <row r="396" spans="2:24" ht="15.75">
      <c r="B396" s="9"/>
      <c r="C396" s="182" t="s">
        <v>9</v>
      </c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8"/>
    </row>
    <row r="397" spans="2:24" ht="15.75">
      <c r="B397" s="9"/>
      <c r="C397" s="189" t="s">
        <v>233</v>
      </c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8"/>
    </row>
    <row r="398" spans="2:24" ht="15.75">
      <c r="B398" s="9"/>
      <c r="C398" s="189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8"/>
    </row>
    <row r="399" spans="2:24" ht="15.75">
      <c r="B399" s="9"/>
      <c r="C399" s="3" t="s">
        <v>35</v>
      </c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3" t="s">
        <v>36</v>
      </c>
      <c r="O399" s="10"/>
      <c r="P399" s="10"/>
      <c r="Q399" s="10"/>
      <c r="R399" s="10"/>
      <c r="S399" s="10"/>
      <c r="T399" s="10"/>
      <c r="U399" s="10"/>
      <c r="V399" s="10"/>
      <c r="W399" s="10"/>
      <c r="X399" s="8"/>
    </row>
    <row r="400" spans="2:24" ht="15.75">
      <c r="B400" s="9"/>
      <c r="C400" s="3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8"/>
    </row>
    <row r="401" spans="2:24" ht="15.75">
      <c r="B401" s="9"/>
      <c r="C401" s="3" t="s">
        <v>37</v>
      </c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3" t="s">
        <v>38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8"/>
    </row>
    <row r="402" spans="2:24" ht="15.75">
      <c r="B402" s="9"/>
      <c r="C402" s="3" t="s">
        <v>39</v>
      </c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3" t="s">
        <v>39</v>
      </c>
      <c r="O402" s="10"/>
      <c r="P402" s="10"/>
      <c r="Q402" s="10"/>
      <c r="R402" s="10"/>
      <c r="S402" s="10"/>
      <c r="T402" s="10"/>
      <c r="U402" s="10"/>
      <c r="V402" s="10"/>
      <c r="W402" s="10"/>
      <c r="X402" s="8"/>
    </row>
    <row r="403" spans="2:24" ht="15.75">
      <c r="B403" s="9"/>
      <c r="C403" s="3" t="s">
        <v>40</v>
      </c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3" t="s">
        <v>40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8"/>
    </row>
    <row r="404" spans="2:24" ht="15.75">
      <c r="B404" s="11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3"/>
    </row>
    <row r="407" spans="2:24">
      <c r="F407" t="e">
        <f>SUM(F24+F71+F107+F143+F179+F216+F252+F288+F324+F357+F393+#REF!)</f>
        <v>#REF!</v>
      </c>
      <c r="G407" t="e">
        <f>SUM(G24+G71+G107+G143+G179+G216+G252+G288+G324+G357+G393+#REF!)</f>
        <v>#REF!</v>
      </c>
    </row>
    <row r="408" spans="2:24">
      <c r="G408" t="s">
        <v>235</v>
      </c>
      <c r="K408" s="116" t="e">
        <f>SUM(K24+K71+K107+K143+K179+K216+K252+K288+K324+K357+K393+#REF!)</f>
        <v>#REF!</v>
      </c>
      <c r="L408" s="116" t="e">
        <f>SUM(L24+L71+L107+L143+L179+L216+L252+L288+L324+L357+L393+#REF!)</f>
        <v>#REF!</v>
      </c>
    </row>
    <row r="409" spans="2:24">
      <c r="G409" t="s">
        <v>236</v>
      </c>
    </row>
    <row r="410" spans="2:24">
      <c r="G410" t="s">
        <v>237</v>
      </c>
    </row>
  </sheetData>
  <mergeCells count="596">
    <mergeCell ref="W206:W207"/>
    <mergeCell ref="D248:W251"/>
    <mergeCell ref="D100:W101"/>
    <mergeCell ref="D103:W106"/>
    <mergeCell ref="D136:W137"/>
    <mergeCell ref="D139:W142"/>
    <mergeCell ref="D133:D134"/>
    <mergeCell ref="E133:E134"/>
    <mergeCell ref="F133:F134"/>
    <mergeCell ref="G133:G134"/>
    <mergeCell ref="D206:D207"/>
    <mergeCell ref="Q206:Q207"/>
    <mergeCell ref="R206:R207"/>
    <mergeCell ref="S206:S207"/>
    <mergeCell ref="T206:T207"/>
    <mergeCell ref="U206:U207"/>
    <mergeCell ref="V206:V207"/>
    <mergeCell ref="E206:E207"/>
    <mergeCell ref="G206:G207"/>
    <mergeCell ref="H206:H207"/>
    <mergeCell ref="I206:I207"/>
    <mergeCell ref="J206:J207"/>
    <mergeCell ref="K206:K207"/>
    <mergeCell ref="L206:L207"/>
    <mergeCell ref="M206:M207"/>
    <mergeCell ref="P97:P98"/>
    <mergeCell ref="C135:W135"/>
    <mergeCell ref="N130:N131"/>
    <mergeCell ref="C168:W168"/>
    <mergeCell ref="R344:R345"/>
    <mergeCell ref="S344:S345"/>
    <mergeCell ref="T344:T345"/>
    <mergeCell ref="U344:U345"/>
    <mergeCell ref="R339:U339"/>
    <mergeCell ref="S311:S312"/>
    <mergeCell ref="T311:T312"/>
    <mergeCell ref="U311:U312"/>
    <mergeCell ref="V311:V312"/>
    <mergeCell ref="W311:W312"/>
    <mergeCell ref="C313:W313"/>
    <mergeCell ref="K311:K312"/>
    <mergeCell ref="D281:W282"/>
    <mergeCell ref="D317:W318"/>
    <mergeCell ref="N206:N207"/>
    <mergeCell ref="O206:O207"/>
    <mergeCell ref="P206:P207"/>
    <mergeCell ref="D172:W173"/>
    <mergeCell ref="D175:W178"/>
    <mergeCell ref="D212:W215"/>
    <mergeCell ref="D306:H306"/>
    <mergeCell ref="R306:U306"/>
    <mergeCell ref="D307:H307"/>
    <mergeCell ref="R307:U307"/>
    <mergeCell ref="C303:W303"/>
    <mergeCell ref="C304:W304"/>
    <mergeCell ref="D308:H308"/>
    <mergeCell ref="C310:C312"/>
    <mergeCell ref="F242:F243"/>
    <mergeCell ref="G242:G243"/>
    <mergeCell ref="H242:H243"/>
    <mergeCell ref="I242:I243"/>
    <mergeCell ref="J242:J243"/>
    <mergeCell ref="K242:K243"/>
    <mergeCell ref="L242:L243"/>
    <mergeCell ref="M242:M243"/>
    <mergeCell ref="D284:W287"/>
    <mergeCell ref="C283:W283"/>
    <mergeCell ref="C289:W289"/>
    <mergeCell ref="C277:W277"/>
    <mergeCell ref="C280:W280"/>
    <mergeCell ref="N278:N279"/>
    <mergeCell ref="O278:O279"/>
    <mergeCell ref="T61:T62"/>
    <mergeCell ref="U61:U62"/>
    <mergeCell ref="K97:K98"/>
    <mergeCell ref="L97:L98"/>
    <mergeCell ref="C72:W72"/>
    <mergeCell ref="C63:W63"/>
    <mergeCell ref="F94:H94"/>
    <mergeCell ref="I94:J94"/>
    <mergeCell ref="E97:E98"/>
    <mergeCell ref="F97:F98"/>
    <mergeCell ref="D97:D98"/>
    <mergeCell ref="C87:W87"/>
    <mergeCell ref="T94:T95"/>
    <mergeCell ref="U94:U95"/>
    <mergeCell ref="V94:V95"/>
    <mergeCell ref="W94:W95"/>
    <mergeCell ref="N94:N95"/>
    <mergeCell ref="O94:O95"/>
    <mergeCell ref="P94:P95"/>
    <mergeCell ref="J61:J62"/>
    <mergeCell ref="R94:R95"/>
    <mergeCell ref="S94:S95"/>
    <mergeCell ref="C66:W66"/>
    <mergeCell ref="K94:K95"/>
    <mergeCell ref="H278:H279"/>
    <mergeCell ref="I278:I279"/>
    <mergeCell ref="J278:J279"/>
    <mergeCell ref="K278:K279"/>
    <mergeCell ref="L278:L279"/>
    <mergeCell ref="M278:M279"/>
    <mergeCell ref="D242:D243"/>
    <mergeCell ref="K343:M343"/>
    <mergeCell ref="N343:R343"/>
    <mergeCell ref="C337:W337"/>
    <mergeCell ref="D339:H339"/>
    <mergeCell ref="D341:H341"/>
    <mergeCell ref="C343:C345"/>
    <mergeCell ref="D340:H340"/>
    <mergeCell ref="R340:U340"/>
    <mergeCell ref="V344:V345"/>
    <mergeCell ref="W344:W345"/>
    <mergeCell ref="L344:L345"/>
    <mergeCell ref="M344:M345"/>
    <mergeCell ref="N344:N345"/>
    <mergeCell ref="O344:O345"/>
    <mergeCell ref="P344:P345"/>
    <mergeCell ref="C316:W316"/>
    <mergeCell ref="C319:W319"/>
    <mergeCell ref="C346:W346"/>
    <mergeCell ref="C349:W349"/>
    <mergeCell ref="C352:W352"/>
    <mergeCell ref="C358:W358"/>
    <mergeCell ref="C372:W372"/>
    <mergeCell ref="L380:L381"/>
    <mergeCell ref="V380:V381"/>
    <mergeCell ref="F206:F207"/>
    <mergeCell ref="O347:O348"/>
    <mergeCell ref="P347:P348"/>
    <mergeCell ref="C373:W373"/>
    <mergeCell ref="F380:H380"/>
    <mergeCell ref="I380:J380"/>
    <mergeCell ref="K380:K381"/>
    <mergeCell ref="D347:D348"/>
    <mergeCell ref="D343:E343"/>
    <mergeCell ref="N380:N381"/>
    <mergeCell ref="D350:W351"/>
    <mergeCell ref="D209:W210"/>
    <mergeCell ref="D245:W246"/>
    <mergeCell ref="D278:D279"/>
    <mergeCell ref="E278:E279"/>
    <mergeCell ref="F278:F279"/>
    <mergeCell ref="G278:G279"/>
    <mergeCell ref="Z13:AB13"/>
    <mergeCell ref="D16:W17"/>
    <mergeCell ref="D19:W19"/>
    <mergeCell ref="D20:W23"/>
    <mergeCell ref="L166:L167"/>
    <mergeCell ref="E130:E131"/>
    <mergeCell ref="F130:H130"/>
    <mergeCell ref="I130:J130"/>
    <mergeCell ref="K130:K131"/>
    <mergeCell ref="L130:L131"/>
    <mergeCell ref="M130:M131"/>
    <mergeCell ref="R161:U161"/>
    <mergeCell ref="D162:H162"/>
    <mergeCell ref="R162:U162"/>
    <mergeCell ref="S133:S134"/>
    <mergeCell ref="T133:T134"/>
    <mergeCell ref="H133:H134"/>
    <mergeCell ref="I133:I134"/>
    <mergeCell ref="J133:J134"/>
    <mergeCell ref="O61:O62"/>
    <mergeCell ref="P61:P62"/>
    <mergeCell ref="Q61:Q62"/>
    <mergeCell ref="R61:R62"/>
    <mergeCell ref="S61:S62"/>
    <mergeCell ref="C394:W394"/>
    <mergeCell ref="P380:P381"/>
    <mergeCell ref="Q380:Q381"/>
    <mergeCell ref="R380:R381"/>
    <mergeCell ref="S380:S381"/>
    <mergeCell ref="T380:T381"/>
    <mergeCell ref="U380:U381"/>
    <mergeCell ref="D375:H375"/>
    <mergeCell ref="R375:U375"/>
    <mergeCell ref="D376:H376"/>
    <mergeCell ref="R376:U376"/>
    <mergeCell ref="D377:H377"/>
    <mergeCell ref="C379:C381"/>
    <mergeCell ref="D379:E379"/>
    <mergeCell ref="F379:J379"/>
    <mergeCell ref="K379:M379"/>
    <mergeCell ref="C385:W385"/>
    <mergeCell ref="M380:M381"/>
    <mergeCell ref="D380:D381"/>
    <mergeCell ref="E380:E381"/>
    <mergeCell ref="O380:O381"/>
    <mergeCell ref="D386:W387"/>
    <mergeCell ref="C382:W382"/>
    <mergeCell ref="C388:W388"/>
    <mergeCell ref="D389:W392"/>
    <mergeCell ref="D383:D384"/>
    <mergeCell ref="E383:E384"/>
    <mergeCell ref="F383:F384"/>
    <mergeCell ref="G383:G384"/>
    <mergeCell ref="H383:H384"/>
    <mergeCell ref="I383:I384"/>
    <mergeCell ref="J383:J384"/>
    <mergeCell ref="U383:U384"/>
    <mergeCell ref="V383:V384"/>
    <mergeCell ref="W383:W384"/>
    <mergeCell ref="T383:T384"/>
    <mergeCell ref="K383:K384"/>
    <mergeCell ref="L383:L384"/>
    <mergeCell ref="M383:M384"/>
    <mergeCell ref="N383:N384"/>
    <mergeCell ref="D320:W323"/>
    <mergeCell ref="F343:J343"/>
    <mergeCell ref="S343:W343"/>
    <mergeCell ref="D344:D345"/>
    <mergeCell ref="E344:E345"/>
    <mergeCell ref="F344:H344"/>
    <mergeCell ref="I344:J344"/>
    <mergeCell ref="K344:K345"/>
    <mergeCell ref="N379:R379"/>
    <mergeCell ref="S379:W379"/>
    <mergeCell ref="E347:E348"/>
    <mergeCell ref="F347:F348"/>
    <mergeCell ref="G347:G348"/>
    <mergeCell ref="H347:H348"/>
    <mergeCell ref="I347:I348"/>
    <mergeCell ref="J347:J348"/>
    <mergeCell ref="K347:K348"/>
    <mergeCell ref="L347:L348"/>
    <mergeCell ref="D353:W356"/>
    <mergeCell ref="Q347:Q348"/>
    <mergeCell ref="R347:R348"/>
    <mergeCell ref="S347:S348"/>
    <mergeCell ref="T347:T348"/>
    <mergeCell ref="C325:W325"/>
    <mergeCell ref="P278:P279"/>
    <mergeCell ref="Q278:Q279"/>
    <mergeCell ref="R278:R279"/>
    <mergeCell ref="S278:S279"/>
    <mergeCell ref="T278:T279"/>
    <mergeCell ref="L275:L276"/>
    <mergeCell ref="M275:M276"/>
    <mergeCell ref="L311:L312"/>
    <mergeCell ref="M311:M312"/>
    <mergeCell ref="N311:N312"/>
    <mergeCell ref="O311:O312"/>
    <mergeCell ref="D314:D315"/>
    <mergeCell ref="E314:E315"/>
    <mergeCell ref="F314:F315"/>
    <mergeCell ref="G314:G315"/>
    <mergeCell ref="H314:H315"/>
    <mergeCell ref="I314:I315"/>
    <mergeCell ref="J314:J315"/>
    <mergeCell ref="K314:K315"/>
    <mergeCell ref="L314:L315"/>
    <mergeCell ref="M314:M315"/>
    <mergeCell ref="N314:N315"/>
    <mergeCell ref="O314:O315"/>
    <mergeCell ref="P314:P315"/>
    <mergeCell ref="Q314:Q315"/>
    <mergeCell ref="R314:R315"/>
    <mergeCell ref="S314:S315"/>
    <mergeCell ref="T314:T315"/>
    <mergeCell ref="U314:U315"/>
    <mergeCell ref="V314:V315"/>
    <mergeCell ref="W314:W315"/>
    <mergeCell ref="D271:H271"/>
    <mergeCell ref="R271:U271"/>
    <mergeCell ref="D272:H272"/>
    <mergeCell ref="C274:C276"/>
    <mergeCell ref="D274:E274"/>
    <mergeCell ref="F274:J274"/>
    <mergeCell ref="K274:M274"/>
    <mergeCell ref="N274:R274"/>
    <mergeCell ref="S274:W274"/>
    <mergeCell ref="D275:D276"/>
    <mergeCell ref="T275:T276"/>
    <mergeCell ref="U275:U276"/>
    <mergeCell ref="V275:V276"/>
    <mergeCell ref="W275:W276"/>
    <mergeCell ref="N275:N276"/>
    <mergeCell ref="O275:O276"/>
    <mergeCell ref="P275:P276"/>
    <mergeCell ref="Q275:Q276"/>
    <mergeCell ref="R275:R276"/>
    <mergeCell ref="S275:S276"/>
    <mergeCell ref="E275:E276"/>
    <mergeCell ref="F275:H275"/>
    <mergeCell ref="I275:J275"/>
    <mergeCell ref="K275:K276"/>
    <mergeCell ref="C247:W247"/>
    <mergeCell ref="O239:O240"/>
    <mergeCell ref="P239:P240"/>
    <mergeCell ref="Q239:Q240"/>
    <mergeCell ref="R239:R240"/>
    <mergeCell ref="S239:S240"/>
    <mergeCell ref="T239:T240"/>
    <mergeCell ref="F239:H239"/>
    <mergeCell ref="I239:J239"/>
    <mergeCell ref="K239:K240"/>
    <mergeCell ref="L239:L240"/>
    <mergeCell ref="M239:M240"/>
    <mergeCell ref="N239:N240"/>
    <mergeCell ref="P242:P243"/>
    <mergeCell ref="Q242:Q243"/>
    <mergeCell ref="R242:R243"/>
    <mergeCell ref="S242:S243"/>
    <mergeCell ref="T242:T243"/>
    <mergeCell ref="U242:U243"/>
    <mergeCell ref="V242:V243"/>
    <mergeCell ref="W242:W243"/>
    <mergeCell ref="N242:N243"/>
    <mergeCell ref="O242:O243"/>
    <mergeCell ref="E242:E243"/>
    <mergeCell ref="C208:W208"/>
    <mergeCell ref="C211:W211"/>
    <mergeCell ref="C217:W217"/>
    <mergeCell ref="C231:W231"/>
    <mergeCell ref="Q203:Q204"/>
    <mergeCell ref="R203:R204"/>
    <mergeCell ref="S203:S204"/>
    <mergeCell ref="T203:T204"/>
    <mergeCell ref="U203:U204"/>
    <mergeCell ref="V203:V204"/>
    <mergeCell ref="K203:K204"/>
    <mergeCell ref="L203:L204"/>
    <mergeCell ref="M203:M204"/>
    <mergeCell ref="N203:N204"/>
    <mergeCell ref="O203:O204"/>
    <mergeCell ref="P203:P204"/>
    <mergeCell ref="C202:C204"/>
    <mergeCell ref="D202:E202"/>
    <mergeCell ref="F202:J202"/>
    <mergeCell ref="K202:M202"/>
    <mergeCell ref="N202:R202"/>
    <mergeCell ref="S202:W202"/>
    <mergeCell ref="D203:D204"/>
    <mergeCell ref="I203:J203"/>
    <mergeCell ref="C171:W171"/>
    <mergeCell ref="D169:D170"/>
    <mergeCell ref="E169:E170"/>
    <mergeCell ref="F169:F170"/>
    <mergeCell ref="G169:G170"/>
    <mergeCell ref="H169:H170"/>
    <mergeCell ref="I169:I170"/>
    <mergeCell ref="J169:J170"/>
    <mergeCell ref="D200:H200"/>
    <mergeCell ref="W203:W204"/>
    <mergeCell ref="C205:W205"/>
    <mergeCell ref="K169:K170"/>
    <mergeCell ref="L169:L170"/>
    <mergeCell ref="M169:M170"/>
    <mergeCell ref="N169:N170"/>
    <mergeCell ref="O169:O170"/>
    <mergeCell ref="P169:P170"/>
    <mergeCell ref="Q169:Q170"/>
    <mergeCell ref="R169:R170"/>
    <mergeCell ref="S169:S170"/>
    <mergeCell ref="T169:T170"/>
    <mergeCell ref="U169:U170"/>
    <mergeCell ref="V169:V170"/>
    <mergeCell ref="W169:W170"/>
    <mergeCell ref="E203:E204"/>
    <mergeCell ref="F203:H203"/>
    <mergeCell ref="C174:W174"/>
    <mergeCell ref="C180:W180"/>
    <mergeCell ref="C195:W195"/>
    <mergeCell ref="C196:W196"/>
    <mergeCell ref="D198:H198"/>
    <mergeCell ref="R198:U198"/>
    <mergeCell ref="D199:H199"/>
    <mergeCell ref="R199:U199"/>
    <mergeCell ref="D163:H163"/>
    <mergeCell ref="C165:C167"/>
    <mergeCell ref="D165:E165"/>
    <mergeCell ref="F165:J165"/>
    <mergeCell ref="K165:M165"/>
    <mergeCell ref="N165:R165"/>
    <mergeCell ref="S165:W165"/>
    <mergeCell ref="S166:S167"/>
    <mergeCell ref="T166:T167"/>
    <mergeCell ref="U166:U167"/>
    <mergeCell ref="V166:V167"/>
    <mergeCell ref="W166:W167"/>
    <mergeCell ref="M166:M167"/>
    <mergeCell ref="N166:N167"/>
    <mergeCell ref="O166:O167"/>
    <mergeCell ref="P166:P167"/>
    <mergeCell ref="Q166:Q167"/>
    <mergeCell ref="R166:R167"/>
    <mergeCell ref="D166:D167"/>
    <mergeCell ref="E166:E167"/>
    <mergeCell ref="F166:H166"/>
    <mergeCell ref="I166:J166"/>
    <mergeCell ref="K166:K167"/>
    <mergeCell ref="Q133:Q134"/>
    <mergeCell ref="R133:R134"/>
    <mergeCell ref="C132:W132"/>
    <mergeCell ref="K133:K134"/>
    <mergeCell ref="L133:L134"/>
    <mergeCell ref="M133:M134"/>
    <mergeCell ref="N133:N134"/>
    <mergeCell ref="P133:P134"/>
    <mergeCell ref="O133:O134"/>
    <mergeCell ref="V133:V134"/>
    <mergeCell ref="W133:W134"/>
    <mergeCell ref="U133:U134"/>
    <mergeCell ref="F129:J129"/>
    <mergeCell ref="K129:M129"/>
    <mergeCell ref="N129:R129"/>
    <mergeCell ref="S129:W129"/>
    <mergeCell ref="O130:O131"/>
    <mergeCell ref="P130:P131"/>
    <mergeCell ref="Q130:Q131"/>
    <mergeCell ref="R130:R131"/>
    <mergeCell ref="S130:S131"/>
    <mergeCell ref="K58:K59"/>
    <mergeCell ref="L58:L59"/>
    <mergeCell ref="M58:M59"/>
    <mergeCell ref="Q94:Q95"/>
    <mergeCell ref="D91:H91"/>
    <mergeCell ref="F93:J93"/>
    <mergeCell ref="K93:M93"/>
    <mergeCell ref="N93:R93"/>
    <mergeCell ref="S93:W93"/>
    <mergeCell ref="C60:W60"/>
    <mergeCell ref="D64:W65"/>
    <mergeCell ref="D67:W70"/>
    <mergeCell ref="D61:D62"/>
    <mergeCell ref="V61:V62"/>
    <mergeCell ref="E61:E62"/>
    <mergeCell ref="F61:F62"/>
    <mergeCell ref="G61:G62"/>
    <mergeCell ref="K61:K62"/>
    <mergeCell ref="L61:L62"/>
    <mergeCell ref="M61:M62"/>
    <mergeCell ref="W61:W62"/>
    <mergeCell ref="N61:N62"/>
    <mergeCell ref="H61:H62"/>
    <mergeCell ref="I61:I62"/>
    <mergeCell ref="C336:W336"/>
    <mergeCell ref="E311:E312"/>
    <mergeCell ref="F311:H311"/>
    <mergeCell ref="I311:J311"/>
    <mergeCell ref="Q344:Q345"/>
    <mergeCell ref="U239:U240"/>
    <mergeCell ref="V239:V240"/>
    <mergeCell ref="W239:W240"/>
    <mergeCell ref="C241:W241"/>
    <mergeCell ref="C244:W244"/>
    <mergeCell ref="C267:W267"/>
    <mergeCell ref="C268:W268"/>
    <mergeCell ref="D270:H270"/>
    <mergeCell ref="R270:U270"/>
    <mergeCell ref="C253:W253"/>
    <mergeCell ref="D310:E310"/>
    <mergeCell ref="F310:J310"/>
    <mergeCell ref="K310:M310"/>
    <mergeCell ref="N310:R310"/>
    <mergeCell ref="P311:P312"/>
    <mergeCell ref="Q311:Q312"/>
    <mergeCell ref="R311:R312"/>
    <mergeCell ref="S310:W310"/>
    <mergeCell ref="D311:D312"/>
    <mergeCell ref="D130:D131"/>
    <mergeCell ref="T130:T131"/>
    <mergeCell ref="U130:U131"/>
    <mergeCell ref="V130:V131"/>
    <mergeCell ref="W130:W131"/>
    <mergeCell ref="C86:W86"/>
    <mergeCell ref="D89:H89"/>
    <mergeCell ref="R89:U89"/>
    <mergeCell ref="C93:C95"/>
    <mergeCell ref="D93:E93"/>
    <mergeCell ref="D126:H126"/>
    <mergeCell ref="R126:U126"/>
    <mergeCell ref="D127:H127"/>
    <mergeCell ref="C129:C131"/>
    <mergeCell ref="D129:E129"/>
    <mergeCell ref="C102:W102"/>
    <mergeCell ref="C108:W108"/>
    <mergeCell ref="C122:W122"/>
    <mergeCell ref="C123:W123"/>
    <mergeCell ref="D125:H125"/>
    <mergeCell ref="R125:U125"/>
    <mergeCell ref="C96:W96"/>
    <mergeCell ref="G97:G98"/>
    <mergeCell ref="C99:W99"/>
    <mergeCell ref="C232:W232"/>
    <mergeCell ref="D234:H234"/>
    <mergeCell ref="R234:U234"/>
    <mergeCell ref="D235:H235"/>
    <mergeCell ref="R235:U235"/>
    <mergeCell ref="D236:H236"/>
    <mergeCell ref="C238:C240"/>
    <mergeCell ref="D238:E238"/>
    <mergeCell ref="F238:J238"/>
    <mergeCell ref="K238:M238"/>
    <mergeCell ref="N238:R238"/>
    <mergeCell ref="S238:W238"/>
    <mergeCell ref="D239:D240"/>
    <mergeCell ref="E239:E240"/>
    <mergeCell ref="M94:M95"/>
    <mergeCell ref="D94:D95"/>
    <mergeCell ref="R97:R98"/>
    <mergeCell ref="S97:S98"/>
    <mergeCell ref="T97:T98"/>
    <mergeCell ref="U97:U98"/>
    <mergeCell ref="V97:V98"/>
    <mergeCell ref="W97:W98"/>
    <mergeCell ref="Q97:Q98"/>
    <mergeCell ref="I97:I98"/>
    <mergeCell ref="J97:J98"/>
    <mergeCell ref="M97:M98"/>
    <mergeCell ref="N97:N98"/>
    <mergeCell ref="O97:O98"/>
    <mergeCell ref="E94:E95"/>
    <mergeCell ref="H97:H98"/>
    <mergeCell ref="C25:W25"/>
    <mergeCell ref="C50:W50"/>
    <mergeCell ref="D53:H53"/>
    <mergeCell ref="R53:U53"/>
    <mergeCell ref="C57:C59"/>
    <mergeCell ref="D57:E57"/>
    <mergeCell ref="F57:J57"/>
    <mergeCell ref="K57:M57"/>
    <mergeCell ref="N57:R57"/>
    <mergeCell ref="S57:W57"/>
    <mergeCell ref="T58:T59"/>
    <mergeCell ref="U58:U59"/>
    <mergeCell ref="V58:V59"/>
    <mergeCell ref="W58:W59"/>
    <mergeCell ref="N58:N59"/>
    <mergeCell ref="D58:D59"/>
    <mergeCell ref="O58:O59"/>
    <mergeCell ref="P58:P59"/>
    <mergeCell ref="Q58:Q59"/>
    <mergeCell ref="R58:R59"/>
    <mergeCell ref="S58:S59"/>
    <mergeCell ref="E58:E59"/>
    <mergeCell ref="F58:H58"/>
    <mergeCell ref="I58:J58"/>
    <mergeCell ref="D6:H6"/>
    <mergeCell ref="D7:H7"/>
    <mergeCell ref="D8:H8"/>
    <mergeCell ref="R6:U6"/>
    <mergeCell ref="R7:U7"/>
    <mergeCell ref="C10:C12"/>
    <mergeCell ref="C13:W13"/>
    <mergeCell ref="I11:J11"/>
    <mergeCell ref="K11:K12"/>
    <mergeCell ref="C15:W15"/>
    <mergeCell ref="C18:W18"/>
    <mergeCell ref="C3:W3"/>
    <mergeCell ref="C4:W4"/>
    <mergeCell ref="S11:S12"/>
    <mergeCell ref="R11:R12"/>
    <mergeCell ref="T11:T12"/>
    <mergeCell ref="U11:U12"/>
    <mergeCell ref="V11:V12"/>
    <mergeCell ref="W11:W12"/>
    <mergeCell ref="L11:L12"/>
    <mergeCell ref="M11:M12"/>
    <mergeCell ref="N11:N12"/>
    <mergeCell ref="O11:O12"/>
    <mergeCell ref="P11:P12"/>
    <mergeCell ref="Q11:Q12"/>
    <mergeCell ref="D10:E10"/>
    <mergeCell ref="F10:J10"/>
    <mergeCell ref="K10:M10"/>
    <mergeCell ref="N10:R10"/>
    <mergeCell ref="S10:W10"/>
    <mergeCell ref="D11:D12"/>
    <mergeCell ref="E11:E12"/>
    <mergeCell ref="F11:H11"/>
    <mergeCell ref="F27:H27"/>
    <mergeCell ref="O383:O384"/>
    <mergeCell ref="P383:P384"/>
    <mergeCell ref="Q383:Q384"/>
    <mergeCell ref="R383:R384"/>
    <mergeCell ref="S383:S384"/>
    <mergeCell ref="W380:W381"/>
    <mergeCell ref="N347:N348"/>
    <mergeCell ref="M347:M348"/>
    <mergeCell ref="U347:U348"/>
    <mergeCell ref="V347:V348"/>
    <mergeCell ref="W347:W348"/>
    <mergeCell ref="C51:W51"/>
    <mergeCell ref="D54:H54"/>
    <mergeCell ref="R54:U54"/>
    <mergeCell ref="D55:H55"/>
    <mergeCell ref="C144:W144"/>
    <mergeCell ref="C158:W158"/>
    <mergeCell ref="C159:W159"/>
    <mergeCell ref="D161:H161"/>
    <mergeCell ref="C138:W138"/>
    <mergeCell ref="D90:H90"/>
    <mergeCell ref="R90:U90"/>
    <mergeCell ref="L94:L95"/>
  </mergeCells>
  <printOptions horizontalCentered="1"/>
  <pageMargins left="0.19685039370078741" right="0.19685039370078741" top="0.59055118110236227" bottom="0.59055118110236227" header="0.31496062992125984" footer="0.31496062992125984"/>
  <pageSetup paperSize="8" scale="86" fitToHeight="0" orientation="landscape" r:id="rId1"/>
  <headerFooter>
    <oddFooter>&amp;R&amp;"-,Italic"&amp;10Laporan Kesediaan Sumber Pengurusan Aset Tak Alih(JKR.PATA-3A)&amp;P/&amp;N</oddFooter>
  </headerFooter>
  <rowBreaks count="11" manualBreakCount="11">
    <brk id="47" max="24" man="1"/>
    <brk id="83" max="24" man="1"/>
    <brk id="119" max="24" man="1"/>
    <brk id="155" max="24" man="1"/>
    <brk id="192" max="24" man="1"/>
    <brk id="228" max="24" man="1"/>
    <brk id="264" max="24" man="1"/>
    <brk id="300" max="24" man="1"/>
    <brk id="333" max="24" man="1"/>
    <brk id="369" max="24" man="1"/>
    <brk id="405" max="2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V298"/>
  <sheetViews>
    <sheetView topLeftCell="A169" zoomScale="70" zoomScaleNormal="70" zoomScaleSheetLayoutView="70" workbookViewId="0">
      <selection activeCell="F258" sqref="F258"/>
    </sheetView>
  </sheetViews>
  <sheetFormatPr defaultRowHeight="15"/>
  <cols>
    <col min="1" max="2" width="2" style="4" customWidth="1"/>
    <col min="3" max="3" width="18.85546875" style="4" customWidth="1"/>
    <col min="4" max="40" width="6.140625" style="4" customWidth="1"/>
    <col min="41" max="41" width="2" style="4" customWidth="1"/>
    <col min="42" max="42" width="1.140625" style="4" customWidth="1"/>
    <col min="43" max="46" width="9.140625" style="4"/>
    <col min="47" max="47" width="11.7109375" style="4" bestFit="1" customWidth="1"/>
    <col min="48" max="48" width="17.5703125" style="4" bestFit="1" customWidth="1"/>
    <col min="49" max="16384" width="9.140625" style="4"/>
  </cols>
  <sheetData>
    <row r="2" spans="2:41" ht="15.7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1" t="s">
        <v>96</v>
      </c>
      <c r="AO2" s="7"/>
    </row>
    <row r="3" spans="2:41" ht="15" customHeight="1">
      <c r="B3" s="9"/>
      <c r="C3" s="262" t="s">
        <v>66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8"/>
    </row>
    <row r="4" spans="2:41" ht="15.75">
      <c r="B4" s="9"/>
      <c r="C4" s="256" t="s">
        <v>252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8"/>
    </row>
    <row r="5" spans="2:4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8"/>
    </row>
    <row r="6" spans="2:41" ht="15.75">
      <c r="B6" s="9"/>
      <c r="C6" s="3" t="s">
        <v>42</v>
      </c>
      <c r="D6" s="307" t="s">
        <v>41</v>
      </c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10"/>
      <c r="Q6" s="10"/>
      <c r="V6" s="10"/>
      <c r="W6" s="10"/>
      <c r="X6" s="10"/>
      <c r="Y6" s="10"/>
      <c r="Z6" s="10"/>
      <c r="AA6" s="3" t="s">
        <v>95</v>
      </c>
      <c r="AB6" s="10"/>
      <c r="AC6" s="10"/>
      <c r="AD6" s="10"/>
      <c r="AE6" s="307" t="s">
        <v>49</v>
      </c>
      <c r="AF6" s="307"/>
      <c r="AG6" s="307"/>
      <c r="AH6" s="307"/>
      <c r="AI6" s="307"/>
      <c r="AJ6" s="307"/>
      <c r="AK6" s="10"/>
      <c r="AL6" s="10"/>
      <c r="AM6" s="10"/>
      <c r="AN6" s="10"/>
      <c r="AO6" s="8"/>
    </row>
    <row r="7" spans="2:41" ht="15.75">
      <c r="B7" s="9"/>
      <c r="C7" s="3" t="s">
        <v>44</v>
      </c>
      <c r="D7" s="305" t="s">
        <v>43</v>
      </c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10"/>
      <c r="Q7" s="10"/>
      <c r="V7" s="10"/>
      <c r="W7" s="87"/>
      <c r="X7" s="60"/>
      <c r="Y7" s="60"/>
      <c r="Z7" s="60"/>
      <c r="AA7" s="88"/>
      <c r="AB7" s="60"/>
      <c r="AC7" s="10"/>
      <c r="AD7" s="10"/>
      <c r="AE7" s="307" t="s">
        <v>169</v>
      </c>
      <c r="AF7" s="307"/>
      <c r="AG7" s="307"/>
      <c r="AH7" s="307"/>
      <c r="AI7" s="307"/>
      <c r="AJ7" s="307"/>
      <c r="AK7" s="10"/>
      <c r="AL7" s="10"/>
      <c r="AM7" s="10"/>
      <c r="AN7" s="10"/>
      <c r="AO7" s="8"/>
    </row>
    <row r="8" spans="2:41">
      <c r="B8" s="9"/>
      <c r="C8" s="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8"/>
    </row>
    <row r="9" spans="2:41" ht="44.25" customHeight="1">
      <c r="B9" s="9"/>
      <c r="C9" s="265" t="s">
        <v>50</v>
      </c>
      <c r="D9" s="265" t="s">
        <v>67</v>
      </c>
      <c r="E9" s="265"/>
      <c r="F9" s="265"/>
      <c r="G9" s="265"/>
      <c r="H9" s="265" t="s">
        <v>68</v>
      </c>
      <c r="I9" s="265"/>
      <c r="J9" s="265" t="s">
        <v>69</v>
      </c>
      <c r="K9" s="265"/>
      <c r="L9" s="265"/>
      <c r="M9" s="265"/>
      <c r="N9" s="265"/>
      <c r="O9" s="265"/>
      <c r="P9" s="265" t="s">
        <v>70</v>
      </c>
      <c r="Q9" s="265"/>
      <c r="R9" s="265"/>
      <c r="S9" s="265"/>
      <c r="T9" s="265"/>
      <c r="U9" s="265" t="s">
        <v>71</v>
      </c>
      <c r="V9" s="265"/>
      <c r="W9" s="265"/>
      <c r="X9" s="265"/>
      <c r="Y9" s="265"/>
      <c r="Z9" s="265" t="s">
        <v>72</v>
      </c>
      <c r="AA9" s="265"/>
      <c r="AB9" s="265"/>
      <c r="AC9" s="265"/>
      <c r="AD9" s="265"/>
      <c r="AE9" s="265" t="s">
        <v>73</v>
      </c>
      <c r="AF9" s="265"/>
      <c r="AG9" s="265"/>
      <c r="AH9" s="265"/>
      <c r="AI9" s="265"/>
      <c r="AJ9" s="265" t="s">
        <v>74</v>
      </c>
      <c r="AK9" s="265"/>
      <c r="AL9" s="265"/>
      <c r="AM9" s="265"/>
      <c r="AN9" s="265"/>
      <c r="AO9" s="8"/>
    </row>
    <row r="10" spans="2:41" ht="21.75" customHeight="1">
      <c r="B10" s="9"/>
      <c r="C10" s="265"/>
      <c r="D10" s="253" t="s">
        <v>75</v>
      </c>
      <c r="E10" s="253" t="s">
        <v>76</v>
      </c>
      <c r="F10" s="253" t="s">
        <v>77</v>
      </c>
      <c r="G10" s="253" t="s">
        <v>78</v>
      </c>
      <c r="H10" s="253" t="s">
        <v>79</v>
      </c>
      <c r="I10" s="253" t="s">
        <v>80</v>
      </c>
      <c r="J10" s="268" t="s">
        <v>92</v>
      </c>
      <c r="K10" s="268"/>
      <c r="L10" s="268"/>
      <c r="M10" s="268" t="s">
        <v>81</v>
      </c>
      <c r="N10" s="268"/>
      <c r="O10" s="268"/>
      <c r="P10" s="253" t="s">
        <v>83</v>
      </c>
      <c r="Q10" s="253" t="s">
        <v>84</v>
      </c>
      <c r="R10" s="253" t="s">
        <v>85</v>
      </c>
      <c r="S10" s="253" t="s">
        <v>86</v>
      </c>
      <c r="T10" s="253" t="s">
        <v>13</v>
      </c>
      <c r="U10" s="253" t="s">
        <v>83</v>
      </c>
      <c r="V10" s="253" t="s">
        <v>84</v>
      </c>
      <c r="W10" s="253" t="s">
        <v>85</v>
      </c>
      <c r="X10" s="253" t="s">
        <v>86</v>
      </c>
      <c r="Y10" s="253" t="s">
        <v>13</v>
      </c>
      <c r="Z10" s="253" t="s">
        <v>83</v>
      </c>
      <c r="AA10" s="253" t="s">
        <v>84</v>
      </c>
      <c r="AB10" s="253" t="s">
        <v>85</v>
      </c>
      <c r="AC10" s="253" t="s">
        <v>86</v>
      </c>
      <c r="AD10" s="253" t="s">
        <v>13</v>
      </c>
      <c r="AE10" s="253" t="s">
        <v>83</v>
      </c>
      <c r="AF10" s="253" t="s">
        <v>84</v>
      </c>
      <c r="AG10" s="253" t="s">
        <v>85</v>
      </c>
      <c r="AH10" s="253" t="s">
        <v>86</v>
      </c>
      <c r="AI10" s="253" t="s">
        <v>13</v>
      </c>
      <c r="AJ10" s="253" t="s">
        <v>83</v>
      </c>
      <c r="AK10" s="253" t="s">
        <v>84</v>
      </c>
      <c r="AL10" s="253" t="s">
        <v>85</v>
      </c>
      <c r="AM10" s="253" t="s">
        <v>86</v>
      </c>
      <c r="AN10" s="253" t="s">
        <v>13</v>
      </c>
      <c r="AO10" s="8"/>
    </row>
    <row r="11" spans="2:41" ht="16.5" customHeight="1">
      <c r="B11" s="9"/>
      <c r="C11" s="265"/>
      <c r="D11" s="253"/>
      <c r="E11" s="253"/>
      <c r="F11" s="253"/>
      <c r="G11" s="253"/>
      <c r="H11" s="253"/>
      <c r="I11" s="253"/>
      <c r="J11" s="268"/>
      <c r="K11" s="268"/>
      <c r="L11" s="268"/>
      <c r="M11" s="268" t="s">
        <v>82</v>
      </c>
      <c r="N11" s="268"/>
      <c r="O11" s="268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8"/>
    </row>
    <row r="12" spans="2:41" ht="95.25">
      <c r="B12" s="9"/>
      <c r="C12" s="265"/>
      <c r="D12" s="253"/>
      <c r="E12" s="253"/>
      <c r="F12" s="253"/>
      <c r="G12" s="253"/>
      <c r="H12" s="253"/>
      <c r="I12" s="253"/>
      <c r="J12" s="19" t="s">
        <v>87</v>
      </c>
      <c r="K12" s="19" t="s">
        <v>88</v>
      </c>
      <c r="L12" s="19" t="s">
        <v>24</v>
      </c>
      <c r="M12" s="19" t="s">
        <v>86</v>
      </c>
      <c r="N12" s="43" t="s">
        <v>89</v>
      </c>
      <c r="O12" s="43" t="s">
        <v>13</v>
      </c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8"/>
    </row>
    <row r="13" spans="2:41" ht="74.25" customHeight="1">
      <c r="B13" s="9"/>
      <c r="C13" s="21" t="s">
        <v>29</v>
      </c>
      <c r="D13" s="200"/>
      <c r="E13" s="114">
        <v>1</v>
      </c>
      <c r="F13" s="36">
        <v>150</v>
      </c>
      <c r="G13" s="29">
        <v>24</v>
      </c>
      <c r="H13" s="309"/>
      <c r="I13" s="310"/>
      <c r="J13" s="29">
        <v>4</v>
      </c>
      <c r="K13" s="29">
        <v>2</v>
      </c>
      <c r="L13" s="30">
        <f>K13/J13</f>
        <v>0.5</v>
      </c>
      <c r="M13" s="36">
        <f>'PATA 3A'!K14</f>
        <v>119336.802</v>
      </c>
      <c r="N13" s="36">
        <f>'PATA 3A'!L14</f>
        <v>89502.60149999999</v>
      </c>
      <c r="O13" s="30">
        <f>'PATA 3A'!M14</f>
        <v>0.74999999999999989</v>
      </c>
      <c r="P13" s="308"/>
      <c r="Q13" s="308"/>
      <c r="R13" s="308"/>
      <c r="S13" s="308"/>
      <c r="T13" s="308"/>
      <c r="U13" s="133" t="s">
        <v>28</v>
      </c>
      <c r="V13" s="133" t="s">
        <v>28</v>
      </c>
      <c r="W13" s="36" t="s">
        <v>28</v>
      </c>
      <c r="X13" s="36" t="s">
        <v>28</v>
      </c>
      <c r="Y13" s="30" t="str">
        <f>'PATA 3A'!W14</f>
        <v>-</v>
      </c>
      <c r="Z13" s="36" t="s">
        <v>28</v>
      </c>
      <c r="AA13" s="36" t="s">
        <v>28</v>
      </c>
      <c r="AB13" s="36" t="s">
        <v>28</v>
      </c>
      <c r="AC13" s="36" t="s">
        <v>28</v>
      </c>
      <c r="AD13" s="36" t="s">
        <v>28</v>
      </c>
      <c r="AE13" s="36" t="s">
        <v>28</v>
      </c>
      <c r="AF13" s="36" t="s">
        <v>28</v>
      </c>
      <c r="AG13" s="36" t="s">
        <v>28</v>
      </c>
      <c r="AH13" s="36" t="s">
        <v>28</v>
      </c>
      <c r="AI13" s="36" t="s">
        <v>28</v>
      </c>
      <c r="AJ13" s="36" t="s">
        <v>28</v>
      </c>
      <c r="AK13" s="36" t="s">
        <v>28</v>
      </c>
      <c r="AL13" s="36" t="s">
        <v>28</v>
      </c>
      <c r="AM13" s="36" t="s">
        <v>28</v>
      </c>
      <c r="AN13" s="36" t="s">
        <v>28</v>
      </c>
      <c r="AO13" s="8"/>
    </row>
    <row r="14" spans="2:41" s="18" customFormat="1" ht="81.75" customHeight="1">
      <c r="B14" s="2"/>
      <c r="C14" s="53" t="s">
        <v>33</v>
      </c>
      <c r="D14" s="52"/>
      <c r="E14" s="51">
        <f>SUM(E13:E13)</f>
        <v>1</v>
      </c>
      <c r="F14" s="50">
        <f>SUM(F13:F13)</f>
        <v>150</v>
      </c>
      <c r="G14" s="51">
        <f>SUM(G13:G13)</f>
        <v>24</v>
      </c>
      <c r="H14" s="311"/>
      <c r="I14" s="312"/>
      <c r="J14" s="51">
        <f>SUM(J13:J13)</f>
        <v>4</v>
      </c>
      <c r="K14" s="51">
        <f>SUM(K13:K13)</f>
        <v>2</v>
      </c>
      <c r="L14" s="54">
        <f>K14/J14</f>
        <v>0.5</v>
      </c>
      <c r="M14" s="50">
        <f>SUM(M13:M13)</f>
        <v>119336.802</v>
      </c>
      <c r="N14" s="50">
        <f>SUM(N13:N13)</f>
        <v>89502.60149999999</v>
      </c>
      <c r="O14" s="54">
        <f>N14/M14</f>
        <v>0.74999999999999989</v>
      </c>
      <c r="P14" s="311"/>
      <c r="Q14" s="313"/>
      <c r="R14" s="313"/>
      <c r="S14" s="313"/>
      <c r="T14" s="312"/>
      <c r="U14" s="65"/>
      <c r="V14" s="65"/>
      <c r="W14" s="54"/>
      <c r="X14" s="65"/>
      <c r="Y14" s="54"/>
      <c r="Z14" s="51"/>
      <c r="AA14" s="51"/>
      <c r="AB14" s="54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17"/>
    </row>
    <row r="15" spans="2:41" s="212" customFormat="1" ht="28.5" customHeight="1">
      <c r="B15" s="213"/>
      <c r="C15" s="214"/>
      <c r="D15" s="215"/>
      <c r="E15" s="216"/>
      <c r="F15" s="217"/>
      <c r="G15" s="216"/>
      <c r="H15" s="216"/>
      <c r="I15" s="216"/>
      <c r="J15" s="216"/>
      <c r="K15" s="216"/>
      <c r="L15" s="218"/>
      <c r="M15" s="217"/>
      <c r="N15" s="217"/>
      <c r="O15" s="218"/>
      <c r="P15" s="216"/>
      <c r="Q15" s="216"/>
      <c r="R15" s="216"/>
      <c r="S15" s="216"/>
      <c r="T15" s="216"/>
      <c r="U15" s="219"/>
      <c r="V15" s="219"/>
      <c r="W15" s="218"/>
      <c r="X15" s="219"/>
      <c r="Y15" s="218"/>
      <c r="Z15" s="216"/>
      <c r="AA15" s="216"/>
      <c r="AB15" s="218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20"/>
    </row>
    <row r="16" spans="2:41" s="212" customFormat="1" ht="33.75" customHeight="1">
      <c r="B16" s="213"/>
      <c r="C16" s="314" t="s">
        <v>248</v>
      </c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216"/>
      <c r="AA16" s="216"/>
      <c r="AB16" s="218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20"/>
    </row>
    <row r="17" spans="2:41"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8"/>
    </row>
    <row r="18" spans="2:41">
      <c r="B18" s="9"/>
      <c r="C18" s="3" t="s">
        <v>35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" t="s">
        <v>36</v>
      </c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8"/>
    </row>
    <row r="19" spans="2:41">
      <c r="B19" s="9"/>
      <c r="C19" s="3"/>
      <c r="D19" s="10"/>
      <c r="E19" s="10"/>
      <c r="F19" s="10"/>
      <c r="G19" s="10"/>
      <c r="H19" s="10"/>
      <c r="I19" s="10"/>
      <c r="J19" s="10"/>
      <c r="K19" s="10"/>
      <c r="L19" s="10"/>
      <c r="M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8"/>
    </row>
    <row r="20" spans="2:41">
      <c r="B20" s="9"/>
      <c r="C20" s="3" t="s">
        <v>37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3" t="s">
        <v>38</v>
      </c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8"/>
    </row>
    <row r="21" spans="2:41">
      <c r="B21" s="9"/>
      <c r="C21" s="3" t="s">
        <v>39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3" t="s">
        <v>39</v>
      </c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8"/>
    </row>
    <row r="22" spans="2:41">
      <c r="B22" s="9"/>
      <c r="C22" s="3" t="s">
        <v>40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3" t="s">
        <v>40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8"/>
    </row>
    <row r="23" spans="2:41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8"/>
    </row>
    <row r="24" spans="2:41" ht="15.75">
      <c r="B24" s="9"/>
      <c r="C24" s="60" t="s">
        <v>139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8"/>
    </row>
    <row r="25" spans="2:41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8"/>
    </row>
    <row r="26" spans="2:41">
      <c r="B26" s="9"/>
      <c r="C26" s="57" t="s">
        <v>135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8"/>
    </row>
    <row r="27" spans="2:41">
      <c r="B27" s="9"/>
      <c r="C27" s="58" t="s">
        <v>93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8"/>
    </row>
    <row r="28" spans="2:41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3"/>
    </row>
    <row r="31" spans="2:41" ht="15.7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1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1" t="s">
        <v>96</v>
      </c>
      <c r="AO31" s="7"/>
    </row>
    <row r="32" spans="2:41" ht="18">
      <c r="B32" s="9"/>
      <c r="C32" s="262" t="s">
        <v>66</v>
      </c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8"/>
    </row>
    <row r="33" spans="2:48" ht="15.75">
      <c r="B33" s="9"/>
      <c r="C33" s="256" t="str">
        <f>C4</f>
        <v>Bulan:…………… OKTOBER - DISEMBER …………  Tahun : ……… 2018…………..</v>
      </c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8"/>
    </row>
    <row r="34" spans="2:48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8"/>
    </row>
    <row r="35" spans="2:48" ht="15.75">
      <c r="B35" s="9"/>
      <c r="C35" s="3" t="s">
        <v>42</v>
      </c>
      <c r="D35" s="307" t="s">
        <v>41</v>
      </c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10"/>
      <c r="Q35" s="10"/>
      <c r="V35" s="10"/>
      <c r="W35" s="10"/>
      <c r="X35" s="10"/>
      <c r="Y35" s="10"/>
      <c r="Z35" s="10"/>
      <c r="AA35" s="3" t="s">
        <v>95</v>
      </c>
      <c r="AB35" s="10"/>
      <c r="AC35" s="10"/>
      <c r="AD35" s="10"/>
      <c r="AE35" s="307" t="s">
        <v>49</v>
      </c>
      <c r="AF35" s="307"/>
      <c r="AG35" s="307"/>
      <c r="AH35" s="307"/>
      <c r="AI35" s="307"/>
      <c r="AJ35" s="307"/>
      <c r="AK35" s="10"/>
      <c r="AL35" s="10"/>
      <c r="AM35" s="10"/>
      <c r="AN35" s="10"/>
      <c r="AO35" s="8"/>
    </row>
    <row r="36" spans="2:48" ht="15.75">
      <c r="B36" s="9"/>
      <c r="C36" s="3" t="s">
        <v>44</v>
      </c>
      <c r="D36" s="305" t="s">
        <v>43</v>
      </c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10"/>
      <c r="Q36" s="10"/>
      <c r="V36" s="10"/>
      <c r="W36" s="10"/>
      <c r="X36" s="10"/>
      <c r="Y36" s="10"/>
      <c r="Z36" s="10"/>
      <c r="AA36" s="3" t="s">
        <v>47</v>
      </c>
      <c r="AB36" s="10"/>
      <c r="AC36" s="10"/>
      <c r="AD36" s="10"/>
      <c r="AE36" s="306" t="s">
        <v>54</v>
      </c>
      <c r="AF36" s="306"/>
      <c r="AG36" s="306"/>
      <c r="AH36" s="306"/>
      <c r="AI36" s="306"/>
      <c r="AJ36" s="306"/>
      <c r="AK36" s="10"/>
      <c r="AL36" s="10"/>
      <c r="AM36" s="10"/>
      <c r="AN36" s="10"/>
      <c r="AO36" s="8"/>
    </row>
    <row r="37" spans="2:48">
      <c r="B37" s="9"/>
      <c r="C37" s="3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8"/>
    </row>
    <row r="38" spans="2:48" ht="44.25" customHeight="1">
      <c r="B38" s="9"/>
      <c r="C38" s="265" t="s">
        <v>50</v>
      </c>
      <c r="D38" s="265" t="s">
        <v>67</v>
      </c>
      <c r="E38" s="265"/>
      <c r="F38" s="265"/>
      <c r="G38" s="265"/>
      <c r="H38" s="265" t="s">
        <v>68</v>
      </c>
      <c r="I38" s="265"/>
      <c r="J38" s="265" t="s">
        <v>69</v>
      </c>
      <c r="K38" s="265"/>
      <c r="L38" s="265"/>
      <c r="M38" s="265"/>
      <c r="N38" s="265"/>
      <c r="O38" s="265"/>
      <c r="P38" s="265" t="s">
        <v>70</v>
      </c>
      <c r="Q38" s="265"/>
      <c r="R38" s="265"/>
      <c r="S38" s="265"/>
      <c r="T38" s="265"/>
      <c r="U38" s="265" t="s">
        <v>71</v>
      </c>
      <c r="V38" s="265"/>
      <c r="W38" s="265"/>
      <c r="X38" s="265"/>
      <c r="Y38" s="265"/>
      <c r="Z38" s="265" t="s">
        <v>72</v>
      </c>
      <c r="AA38" s="265"/>
      <c r="AB38" s="265"/>
      <c r="AC38" s="265"/>
      <c r="AD38" s="265"/>
      <c r="AE38" s="265" t="s">
        <v>73</v>
      </c>
      <c r="AF38" s="265"/>
      <c r="AG38" s="265"/>
      <c r="AH38" s="265"/>
      <c r="AI38" s="265"/>
      <c r="AJ38" s="265" t="s">
        <v>74</v>
      </c>
      <c r="AK38" s="265"/>
      <c r="AL38" s="265"/>
      <c r="AM38" s="265"/>
      <c r="AN38" s="265"/>
      <c r="AO38" s="8"/>
    </row>
    <row r="39" spans="2:48">
      <c r="B39" s="9"/>
      <c r="C39" s="265"/>
      <c r="D39" s="253" t="s">
        <v>120</v>
      </c>
      <c r="E39" s="253" t="s">
        <v>76</v>
      </c>
      <c r="F39" s="253" t="s">
        <v>77</v>
      </c>
      <c r="G39" s="253" t="s">
        <v>78</v>
      </c>
      <c r="H39" s="253" t="s">
        <v>79</v>
      </c>
      <c r="I39" s="253" t="s">
        <v>80</v>
      </c>
      <c r="J39" s="268" t="s">
        <v>92</v>
      </c>
      <c r="K39" s="268"/>
      <c r="L39" s="268"/>
      <c r="M39" s="268" t="s">
        <v>81</v>
      </c>
      <c r="N39" s="268"/>
      <c r="O39" s="268"/>
      <c r="P39" s="253" t="s">
        <v>83</v>
      </c>
      <c r="Q39" s="253" t="s">
        <v>84</v>
      </c>
      <c r="R39" s="253" t="s">
        <v>85</v>
      </c>
      <c r="S39" s="253" t="s">
        <v>86</v>
      </c>
      <c r="T39" s="253" t="s">
        <v>13</v>
      </c>
      <c r="U39" s="253" t="s">
        <v>83</v>
      </c>
      <c r="V39" s="253" t="s">
        <v>84</v>
      </c>
      <c r="W39" s="253" t="s">
        <v>85</v>
      </c>
      <c r="X39" s="253" t="s">
        <v>86</v>
      </c>
      <c r="Y39" s="253" t="s">
        <v>13</v>
      </c>
      <c r="Z39" s="253" t="s">
        <v>83</v>
      </c>
      <c r="AA39" s="253" t="s">
        <v>84</v>
      </c>
      <c r="AB39" s="253" t="s">
        <v>85</v>
      </c>
      <c r="AC39" s="253" t="s">
        <v>86</v>
      </c>
      <c r="AD39" s="253" t="s">
        <v>13</v>
      </c>
      <c r="AE39" s="253" t="s">
        <v>83</v>
      </c>
      <c r="AF39" s="253" t="s">
        <v>84</v>
      </c>
      <c r="AG39" s="253" t="s">
        <v>85</v>
      </c>
      <c r="AH39" s="253" t="s">
        <v>86</v>
      </c>
      <c r="AI39" s="253" t="s">
        <v>13</v>
      </c>
      <c r="AJ39" s="253" t="s">
        <v>83</v>
      </c>
      <c r="AK39" s="253" t="s">
        <v>84</v>
      </c>
      <c r="AL39" s="253" t="s">
        <v>85</v>
      </c>
      <c r="AM39" s="253" t="s">
        <v>86</v>
      </c>
      <c r="AN39" s="253" t="s">
        <v>13</v>
      </c>
      <c r="AO39" s="8"/>
    </row>
    <row r="40" spans="2:48">
      <c r="B40" s="9"/>
      <c r="C40" s="265"/>
      <c r="D40" s="253"/>
      <c r="E40" s="253"/>
      <c r="F40" s="253"/>
      <c r="G40" s="253"/>
      <c r="H40" s="253"/>
      <c r="I40" s="253"/>
      <c r="J40" s="268"/>
      <c r="K40" s="268"/>
      <c r="L40" s="268"/>
      <c r="M40" s="268" t="s">
        <v>82</v>
      </c>
      <c r="N40" s="268"/>
      <c r="O40" s="268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8"/>
    </row>
    <row r="41" spans="2:48" ht="95.25">
      <c r="B41" s="9"/>
      <c r="C41" s="265"/>
      <c r="D41" s="253"/>
      <c r="E41" s="253"/>
      <c r="F41" s="253"/>
      <c r="G41" s="253"/>
      <c r="H41" s="253"/>
      <c r="I41" s="253"/>
      <c r="J41" s="19" t="s">
        <v>87</v>
      </c>
      <c r="K41" s="19" t="s">
        <v>88</v>
      </c>
      <c r="L41" s="19" t="s">
        <v>24</v>
      </c>
      <c r="M41" s="19" t="s">
        <v>86</v>
      </c>
      <c r="N41" s="19" t="s">
        <v>89</v>
      </c>
      <c r="O41" s="19" t="s">
        <v>13</v>
      </c>
      <c r="P41" s="266"/>
      <c r="Q41" s="266"/>
      <c r="R41" s="266"/>
      <c r="S41" s="266"/>
      <c r="T41" s="266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8"/>
    </row>
    <row r="42" spans="2:48" ht="104.45" customHeight="1">
      <c r="B42" s="9"/>
      <c r="C42" s="21" t="s">
        <v>55</v>
      </c>
      <c r="D42" s="32" t="s">
        <v>90</v>
      </c>
      <c r="E42" s="114">
        <v>6</v>
      </c>
      <c r="F42" s="133">
        <v>11040</v>
      </c>
      <c r="G42" s="29">
        <v>305</v>
      </c>
      <c r="H42" s="44" t="s">
        <v>28</v>
      </c>
      <c r="I42" s="44" t="s">
        <v>28</v>
      </c>
      <c r="J42" s="190">
        <v>1</v>
      </c>
      <c r="K42" s="190">
        <v>1</v>
      </c>
      <c r="L42" s="191">
        <f>K42/J42</f>
        <v>1</v>
      </c>
      <c r="M42" s="194" t="s">
        <v>28</v>
      </c>
      <c r="N42" s="194" t="s">
        <v>28</v>
      </c>
      <c r="O42" s="194" t="s">
        <v>28</v>
      </c>
      <c r="P42" s="302" t="s">
        <v>91</v>
      </c>
      <c r="Q42" s="303"/>
      <c r="R42" s="303"/>
      <c r="S42" s="303"/>
      <c r="T42" s="304"/>
      <c r="U42" s="134">
        <v>4</v>
      </c>
      <c r="V42" s="133">
        <v>2</v>
      </c>
      <c r="W42" s="37">
        <f>V42/U42</f>
        <v>0.5</v>
      </c>
      <c r="X42" s="59">
        <v>120000</v>
      </c>
      <c r="Y42" s="37">
        <f>('PATA 3C'!V52%*100)/'PATA 3C'!U52</f>
        <v>0.9961977500000001</v>
      </c>
      <c r="Z42" s="36" t="s">
        <v>28</v>
      </c>
      <c r="AA42" s="36" t="s">
        <v>28</v>
      </c>
      <c r="AB42" s="36" t="s">
        <v>28</v>
      </c>
      <c r="AC42" s="36" t="s">
        <v>28</v>
      </c>
      <c r="AD42" s="36" t="s">
        <v>28</v>
      </c>
      <c r="AE42" s="36" t="s">
        <v>28</v>
      </c>
      <c r="AF42" s="36" t="s">
        <v>28</v>
      </c>
      <c r="AG42" s="36" t="s">
        <v>28</v>
      </c>
      <c r="AH42" s="36" t="s">
        <v>28</v>
      </c>
      <c r="AI42" s="36" t="s">
        <v>28</v>
      </c>
      <c r="AJ42" s="36" t="s">
        <v>28</v>
      </c>
      <c r="AK42" s="36" t="s">
        <v>28</v>
      </c>
      <c r="AL42" s="36" t="s">
        <v>28</v>
      </c>
      <c r="AM42" s="36" t="s">
        <v>28</v>
      </c>
      <c r="AN42" s="36" t="s">
        <v>28</v>
      </c>
      <c r="AO42" s="8"/>
      <c r="AQ42" s="31"/>
    </row>
    <row r="43" spans="2:48" ht="104.45" customHeight="1">
      <c r="B43" s="9"/>
      <c r="C43" s="53" t="s">
        <v>33</v>
      </c>
      <c r="D43" s="52"/>
      <c r="E43" s="51">
        <f>SUM(E42:E42)</f>
        <v>6</v>
      </c>
      <c r="F43" s="51"/>
      <c r="G43" s="51">
        <f>SUM(G42:G42)</f>
        <v>305</v>
      </c>
      <c r="H43" s="51">
        <f>SUM(H42:H42)</f>
        <v>0</v>
      </c>
      <c r="I43" s="51">
        <f>SUM(I42:I42)</f>
        <v>0</v>
      </c>
      <c r="J43" s="51">
        <f>SUM(J42)</f>
        <v>1</v>
      </c>
      <c r="K43" s="51">
        <f>SUM(K42)</f>
        <v>1</v>
      </c>
      <c r="L43" s="64">
        <f>SUM(L42)</f>
        <v>1</v>
      </c>
      <c r="M43" s="109"/>
      <c r="N43" s="109"/>
      <c r="O43" s="64"/>
      <c r="P43" s="51"/>
      <c r="Q43" s="51"/>
      <c r="R43" s="51"/>
      <c r="S43" s="51"/>
      <c r="T43" s="51"/>
      <c r="U43" s="51">
        <f>SUM(U42:U42)</f>
        <v>4</v>
      </c>
      <c r="V43" s="51">
        <f>SUM(V42:V42)</f>
        <v>2</v>
      </c>
      <c r="W43" s="54">
        <f>V43/U43</f>
        <v>0.5</v>
      </c>
      <c r="X43" s="76">
        <f>SUM(X42:X42)</f>
        <v>120000</v>
      </c>
      <c r="Y43" s="54">
        <f>Y42</f>
        <v>0.9961977500000001</v>
      </c>
      <c r="Z43" s="51"/>
      <c r="AA43" s="51"/>
      <c r="AB43" s="54"/>
      <c r="AC43" s="51"/>
      <c r="AD43" s="51"/>
      <c r="AE43" s="51"/>
      <c r="AF43" s="51"/>
      <c r="AG43" s="54"/>
      <c r="AH43" s="76"/>
      <c r="AI43" s="50"/>
      <c r="AJ43" s="51"/>
      <c r="AK43" s="51"/>
      <c r="AL43" s="51"/>
      <c r="AM43" s="51"/>
      <c r="AN43" s="51"/>
      <c r="AO43" s="8"/>
      <c r="AU43" s="4" t="e">
        <f>#REF!/12</f>
        <v>#REF!</v>
      </c>
      <c r="AV43" s="4">
        <v>361127.8</v>
      </c>
    </row>
    <row r="44" spans="2:48"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8"/>
    </row>
    <row r="45" spans="2:48">
      <c r="B45" s="9"/>
      <c r="C45" s="3" t="s">
        <v>35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3" t="s">
        <v>36</v>
      </c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8"/>
    </row>
    <row r="46" spans="2:48">
      <c r="B46" s="9"/>
      <c r="C46" s="3"/>
      <c r="D46" s="10"/>
      <c r="E46" s="10"/>
      <c r="F46" s="10"/>
      <c r="G46" s="10"/>
      <c r="H46" s="10"/>
      <c r="I46" s="10"/>
      <c r="J46" s="10"/>
      <c r="K46" s="10"/>
      <c r="L46" s="10"/>
      <c r="M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8"/>
    </row>
    <row r="47" spans="2:48">
      <c r="B47" s="9"/>
      <c r="C47" s="3" t="s">
        <v>37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3" t="s">
        <v>38</v>
      </c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8"/>
    </row>
    <row r="48" spans="2:48">
      <c r="B48" s="9"/>
      <c r="C48" s="3" t="s">
        <v>39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3" t="s">
        <v>39</v>
      </c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8"/>
    </row>
    <row r="49" spans="2:41">
      <c r="B49" s="9"/>
      <c r="C49" s="3" t="s">
        <v>40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3" t="s">
        <v>40</v>
      </c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8"/>
    </row>
    <row r="50" spans="2:41">
      <c r="B50" s="9"/>
      <c r="C50" s="3"/>
      <c r="D50" s="10"/>
      <c r="E50" s="10"/>
      <c r="F50" s="10"/>
      <c r="G50" s="10"/>
      <c r="H50" s="10"/>
      <c r="I50" s="10"/>
      <c r="J50" s="10"/>
      <c r="K50" s="10"/>
      <c r="L50" s="10"/>
      <c r="M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3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8"/>
    </row>
    <row r="51" spans="2:41" ht="15.75">
      <c r="B51" s="9"/>
      <c r="C51" s="60" t="s">
        <v>138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8"/>
    </row>
    <row r="52" spans="2:41" ht="15.75">
      <c r="B52" s="9"/>
      <c r="C52" s="6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8"/>
    </row>
    <row r="53" spans="2:41">
      <c r="B53" s="9"/>
      <c r="C53" s="57" t="s">
        <v>135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8"/>
    </row>
    <row r="54" spans="2:41">
      <c r="B54" s="9"/>
      <c r="C54" s="58" t="s">
        <v>93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8"/>
    </row>
    <row r="55" spans="2:41"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3"/>
    </row>
    <row r="58" spans="2:41" ht="15.75"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1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1" t="s">
        <v>96</v>
      </c>
      <c r="AO58" s="7"/>
    </row>
    <row r="59" spans="2:41" ht="18">
      <c r="B59" s="9"/>
      <c r="C59" s="262" t="s">
        <v>66</v>
      </c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262"/>
      <c r="AK59" s="262"/>
      <c r="AL59" s="262"/>
      <c r="AM59" s="262"/>
      <c r="AN59" s="262"/>
      <c r="AO59" s="8"/>
    </row>
    <row r="60" spans="2:41" ht="15.75">
      <c r="B60" s="9"/>
      <c r="C60" s="256" t="str">
        <f>C4</f>
        <v>Bulan:…………… OKTOBER - DISEMBER …………  Tahun : ……… 2018…………..</v>
      </c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8"/>
    </row>
    <row r="61" spans="2:41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8"/>
    </row>
    <row r="62" spans="2:41" ht="15.75">
      <c r="B62" s="9"/>
      <c r="C62" s="3" t="s">
        <v>42</v>
      </c>
      <c r="D62" s="307" t="s">
        <v>41</v>
      </c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10"/>
      <c r="Q62" s="10"/>
      <c r="V62" s="10"/>
      <c r="W62" s="10"/>
      <c r="X62" s="10"/>
      <c r="Y62" s="10"/>
      <c r="Z62" s="10"/>
      <c r="AA62" s="3" t="s">
        <v>95</v>
      </c>
      <c r="AB62" s="10"/>
      <c r="AC62" s="10"/>
      <c r="AD62" s="10"/>
      <c r="AE62" s="307" t="s">
        <v>49</v>
      </c>
      <c r="AF62" s="307"/>
      <c r="AG62" s="307"/>
      <c r="AH62" s="307"/>
      <c r="AI62" s="307"/>
      <c r="AJ62" s="307"/>
      <c r="AK62" s="10"/>
      <c r="AL62" s="10"/>
      <c r="AM62" s="10"/>
      <c r="AN62" s="10"/>
      <c r="AO62" s="8"/>
    </row>
    <row r="63" spans="2:41" ht="15.75">
      <c r="B63" s="9"/>
      <c r="C63" s="3" t="s">
        <v>44</v>
      </c>
      <c r="D63" s="305" t="s">
        <v>43</v>
      </c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10"/>
      <c r="Q63" s="10"/>
      <c r="V63" s="10"/>
      <c r="W63" s="10"/>
      <c r="X63" s="10"/>
      <c r="Y63" s="10"/>
      <c r="Z63" s="10"/>
      <c r="AA63" s="3" t="s">
        <v>47</v>
      </c>
      <c r="AB63" s="10"/>
      <c r="AC63" s="10"/>
      <c r="AD63" s="10"/>
      <c r="AE63" s="306" t="s">
        <v>57</v>
      </c>
      <c r="AF63" s="306"/>
      <c r="AG63" s="306"/>
      <c r="AH63" s="306"/>
      <c r="AI63" s="306"/>
      <c r="AJ63" s="35"/>
      <c r="AK63" s="10"/>
      <c r="AL63" s="10"/>
      <c r="AM63" s="10"/>
      <c r="AN63" s="10"/>
      <c r="AO63" s="8"/>
    </row>
    <row r="64" spans="2:41">
      <c r="B64" s="9"/>
      <c r="C64" s="3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8"/>
    </row>
    <row r="65" spans="2:41" ht="44.25" customHeight="1">
      <c r="B65" s="9"/>
      <c r="C65" s="265" t="s">
        <v>50</v>
      </c>
      <c r="D65" s="265" t="s">
        <v>67</v>
      </c>
      <c r="E65" s="265"/>
      <c r="F65" s="265"/>
      <c r="G65" s="265"/>
      <c r="H65" s="265" t="s">
        <v>68</v>
      </c>
      <c r="I65" s="265"/>
      <c r="J65" s="265" t="s">
        <v>69</v>
      </c>
      <c r="K65" s="265"/>
      <c r="L65" s="265"/>
      <c r="M65" s="265"/>
      <c r="N65" s="265"/>
      <c r="O65" s="265"/>
      <c r="P65" s="265" t="s">
        <v>70</v>
      </c>
      <c r="Q65" s="265"/>
      <c r="R65" s="265"/>
      <c r="S65" s="265"/>
      <c r="T65" s="265"/>
      <c r="U65" s="265" t="s">
        <v>71</v>
      </c>
      <c r="V65" s="265"/>
      <c r="W65" s="265"/>
      <c r="X65" s="265"/>
      <c r="Y65" s="265"/>
      <c r="Z65" s="265" t="s">
        <v>72</v>
      </c>
      <c r="AA65" s="265"/>
      <c r="AB65" s="265"/>
      <c r="AC65" s="265"/>
      <c r="AD65" s="265"/>
      <c r="AE65" s="265" t="s">
        <v>73</v>
      </c>
      <c r="AF65" s="265"/>
      <c r="AG65" s="265"/>
      <c r="AH65" s="265"/>
      <c r="AI65" s="265"/>
      <c r="AJ65" s="265" t="s">
        <v>74</v>
      </c>
      <c r="AK65" s="265"/>
      <c r="AL65" s="265"/>
      <c r="AM65" s="265"/>
      <c r="AN65" s="265"/>
      <c r="AO65" s="8"/>
    </row>
    <row r="66" spans="2:41">
      <c r="B66" s="9"/>
      <c r="C66" s="265"/>
      <c r="D66" s="253" t="s">
        <v>120</v>
      </c>
      <c r="E66" s="253" t="s">
        <v>76</v>
      </c>
      <c r="F66" s="253" t="s">
        <v>77</v>
      </c>
      <c r="G66" s="253" t="s">
        <v>78</v>
      </c>
      <c r="H66" s="253" t="s">
        <v>79</v>
      </c>
      <c r="I66" s="253" t="s">
        <v>80</v>
      </c>
      <c r="J66" s="268" t="s">
        <v>92</v>
      </c>
      <c r="K66" s="268"/>
      <c r="L66" s="268"/>
      <c r="M66" s="268" t="s">
        <v>81</v>
      </c>
      <c r="N66" s="268"/>
      <c r="O66" s="268"/>
      <c r="P66" s="253" t="s">
        <v>83</v>
      </c>
      <c r="Q66" s="253" t="s">
        <v>84</v>
      </c>
      <c r="R66" s="253" t="s">
        <v>85</v>
      </c>
      <c r="S66" s="253" t="s">
        <v>86</v>
      </c>
      <c r="T66" s="253" t="s">
        <v>13</v>
      </c>
      <c r="U66" s="253" t="s">
        <v>83</v>
      </c>
      <c r="V66" s="253" t="s">
        <v>84</v>
      </c>
      <c r="W66" s="253" t="s">
        <v>85</v>
      </c>
      <c r="X66" s="253" t="s">
        <v>86</v>
      </c>
      <c r="Y66" s="253" t="s">
        <v>13</v>
      </c>
      <c r="Z66" s="253" t="s">
        <v>83</v>
      </c>
      <c r="AA66" s="253" t="s">
        <v>84</v>
      </c>
      <c r="AB66" s="253" t="s">
        <v>85</v>
      </c>
      <c r="AC66" s="253" t="s">
        <v>86</v>
      </c>
      <c r="AD66" s="253" t="s">
        <v>13</v>
      </c>
      <c r="AE66" s="253" t="s">
        <v>83</v>
      </c>
      <c r="AF66" s="253" t="s">
        <v>84</v>
      </c>
      <c r="AG66" s="253" t="s">
        <v>85</v>
      </c>
      <c r="AH66" s="253" t="s">
        <v>86</v>
      </c>
      <c r="AI66" s="253" t="s">
        <v>13</v>
      </c>
      <c r="AJ66" s="253" t="s">
        <v>83</v>
      </c>
      <c r="AK66" s="253" t="s">
        <v>84</v>
      </c>
      <c r="AL66" s="253" t="s">
        <v>85</v>
      </c>
      <c r="AM66" s="253" t="s">
        <v>86</v>
      </c>
      <c r="AN66" s="253" t="s">
        <v>13</v>
      </c>
      <c r="AO66" s="8"/>
    </row>
    <row r="67" spans="2:41">
      <c r="B67" s="9"/>
      <c r="C67" s="265"/>
      <c r="D67" s="253"/>
      <c r="E67" s="253"/>
      <c r="F67" s="253"/>
      <c r="G67" s="253"/>
      <c r="H67" s="253"/>
      <c r="I67" s="253"/>
      <c r="J67" s="268"/>
      <c r="K67" s="268"/>
      <c r="L67" s="268"/>
      <c r="M67" s="268" t="s">
        <v>82</v>
      </c>
      <c r="N67" s="268"/>
      <c r="O67" s="268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253"/>
      <c r="AL67" s="253"/>
      <c r="AM67" s="253"/>
      <c r="AN67" s="253"/>
      <c r="AO67" s="8"/>
    </row>
    <row r="68" spans="2:41" ht="95.25">
      <c r="B68" s="9"/>
      <c r="C68" s="265"/>
      <c r="D68" s="253"/>
      <c r="E68" s="253"/>
      <c r="F68" s="253"/>
      <c r="G68" s="253"/>
      <c r="H68" s="253"/>
      <c r="I68" s="253"/>
      <c r="J68" s="19" t="s">
        <v>87</v>
      </c>
      <c r="K68" s="19" t="s">
        <v>88</v>
      </c>
      <c r="L68" s="19" t="s">
        <v>24</v>
      </c>
      <c r="M68" s="19" t="s">
        <v>86</v>
      </c>
      <c r="N68" s="19" t="s">
        <v>89</v>
      </c>
      <c r="O68" s="19" t="s">
        <v>13</v>
      </c>
      <c r="P68" s="266"/>
      <c r="Q68" s="266"/>
      <c r="R68" s="266"/>
      <c r="S68" s="266"/>
      <c r="T68" s="266"/>
      <c r="U68" s="253"/>
      <c r="V68" s="253"/>
      <c r="W68" s="253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253"/>
      <c r="AK68" s="253"/>
      <c r="AL68" s="253"/>
      <c r="AM68" s="253"/>
      <c r="AN68" s="253"/>
      <c r="AO68" s="8"/>
    </row>
    <row r="69" spans="2:41" ht="104.45" customHeight="1">
      <c r="B69" s="9"/>
      <c r="C69" s="21" t="s">
        <v>55</v>
      </c>
      <c r="D69" s="128" t="s">
        <v>90</v>
      </c>
      <c r="E69" s="114">
        <v>6</v>
      </c>
      <c r="F69" s="135" t="s">
        <v>140</v>
      </c>
      <c r="G69" s="49" t="s">
        <v>28</v>
      </c>
      <c r="H69" s="49" t="s">
        <v>28</v>
      </c>
      <c r="I69" s="49" t="s">
        <v>28</v>
      </c>
      <c r="J69" s="190">
        <v>1</v>
      </c>
      <c r="K69" s="190">
        <v>1</v>
      </c>
      <c r="L69" s="191">
        <f>K69/J69</f>
        <v>1</v>
      </c>
      <c r="M69" s="194" t="s">
        <v>28</v>
      </c>
      <c r="N69" s="194" t="s">
        <v>28</v>
      </c>
      <c r="O69" s="194" t="s">
        <v>28</v>
      </c>
      <c r="P69" s="302" t="s">
        <v>91</v>
      </c>
      <c r="Q69" s="303"/>
      <c r="R69" s="303"/>
      <c r="S69" s="303"/>
      <c r="T69" s="304"/>
      <c r="U69" s="134">
        <v>6</v>
      </c>
      <c r="V69" s="133">
        <v>1</v>
      </c>
      <c r="W69" s="37">
        <f>V69/U69</f>
        <v>0.16666666666666666</v>
      </c>
      <c r="X69" s="59">
        <v>20000</v>
      </c>
      <c r="Y69" s="37">
        <v>1</v>
      </c>
      <c r="Z69" s="129" t="s">
        <v>28</v>
      </c>
      <c r="AA69" s="129" t="s">
        <v>28</v>
      </c>
      <c r="AB69" s="129" t="s">
        <v>28</v>
      </c>
      <c r="AC69" s="129" t="s">
        <v>28</v>
      </c>
      <c r="AD69" s="49" t="s">
        <v>28</v>
      </c>
      <c r="AE69" s="129" t="s">
        <v>28</v>
      </c>
      <c r="AF69" s="129" t="s">
        <v>28</v>
      </c>
      <c r="AG69" s="129" t="s">
        <v>28</v>
      </c>
      <c r="AH69" s="129" t="s">
        <v>28</v>
      </c>
      <c r="AI69" s="129" t="s">
        <v>28</v>
      </c>
      <c r="AJ69" s="121">
        <v>0</v>
      </c>
      <c r="AK69" s="121">
        <v>0</v>
      </c>
      <c r="AL69" s="122">
        <v>0</v>
      </c>
      <c r="AM69" s="121">
        <v>0</v>
      </c>
      <c r="AN69" s="121">
        <v>0</v>
      </c>
      <c r="AO69" s="8"/>
    </row>
    <row r="70" spans="2:41" ht="104.45" customHeight="1">
      <c r="B70" s="9"/>
      <c r="C70" s="53" t="s">
        <v>33</v>
      </c>
      <c r="D70" s="52"/>
      <c r="E70" s="51">
        <f>SUM(E69:E69)</f>
        <v>6</v>
      </c>
      <c r="F70" s="51"/>
      <c r="G70" s="51"/>
      <c r="H70" s="51"/>
      <c r="I70" s="51"/>
      <c r="J70" s="51">
        <f>SUM(J69:J69)</f>
        <v>1</v>
      </c>
      <c r="K70" s="51">
        <f>SUM(K69:K69)</f>
        <v>1</v>
      </c>
      <c r="L70" s="54">
        <f>K70/J70</f>
        <v>1</v>
      </c>
      <c r="M70" s="76"/>
      <c r="N70" s="76"/>
      <c r="O70" s="64"/>
      <c r="P70" s="51"/>
      <c r="Q70" s="51"/>
      <c r="R70" s="51"/>
      <c r="S70" s="51"/>
      <c r="T70" s="51"/>
      <c r="U70" s="51">
        <f>SUM(U69:U69)</f>
        <v>6</v>
      </c>
      <c r="V70" s="51">
        <f>SUM(V69:V69)</f>
        <v>1</v>
      </c>
      <c r="W70" s="54">
        <f>V70/U70</f>
        <v>0.16666666666666666</v>
      </c>
      <c r="X70" s="76">
        <f>SUM(X69:X69)</f>
        <v>20000</v>
      </c>
      <c r="Y70" s="54">
        <f>Y69</f>
        <v>1</v>
      </c>
      <c r="Z70" s="51"/>
      <c r="AA70" s="51"/>
      <c r="AB70" s="54"/>
      <c r="AC70" s="51"/>
      <c r="AD70" s="51"/>
      <c r="AE70" s="51"/>
      <c r="AF70" s="51"/>
      <c r="AG70" s="64"/>
      <c r="AH70" s="76"/>
      <c r="AI70" s="50"/>
      <c r="AJ70" s="51"/>
      <c r="AK70" s="51"/>
      <c r="AL70" s="51"/>
      <c r="AM70" s="51"/>
      <c r="AN70" s="51"/>
      <c r="AO70" s="8"/>
    </row>
    <row r="71" spans="2:41"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8"/>
    </row>
    <row r="72" spans="2:41">
      <c r="B72" s="9"/>
      <c r="C72" s="3" t="s">
        <v>35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3" t="s">
        <v>36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8"/>
    </row>
    <row r="73" spans="2:41">
      <c r="B73" s="9"/>
      <c r="C73" s="3"/>
      <c r="D73" s="10"/>
      <c r="E73" s="10"/>
      <c r="F73" s="10"/>
      <c r="G73" s="10"/>
      <c r="H73" s="10"/>
      <c r="I73" s="10"/>
      <c r="J73" s="10"/>
      <c r="K73" s="10"/>
      <c r="L73" s="10"/>
      <c r="M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8"/>
    </row>
    <row r="74" spans="2:41">
      <c r="B74" s="9"/>
      <c r="C74" s="3" t="s">
        <v>37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3" t="s">
        <v>38</v>
      </c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8"/>
    </row>
    <row r="75" spans="2:41">
      <c r="B75" s="9"/>
      <c r="C75" s="3" t="s">
        <v>39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3" t="s">
        <v>39</v>
      </c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8"/>
    </row>
    <row r="76" spans="2:41">
      <c r="B76" s="9"/>
      <c r="C76" s="3" t="s">
        <v>40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3" t="s">
        <v>40</v>
      </c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8"/>
    </row>
    <row r="77" spans="2:41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8"/>
    </row>
    <row r="78" spans="2:41" ht="15.75">
      <c r="B78" s="9"/>
      <c r="C78" s="60" t="s">
        <v>138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8"/>
    </row>
    <row r="79" spans="2:41" ht="15.75">
      <c r="B79" s="9"/>
      <c r="C79" s="6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8"/>
    </row>
    <row r="80" spans="2:41">
      <c r="B80" s="9"/>
      <c r="C80" s="57" t="s">
        <v>135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8"/>
    </row>
    <row r="81" spans="2:41">
      <c r="B81" s="9"/>
      <c r="C81" s="58" t="s">
        <v>93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8"/>
    </row>
    <row r="82" spans="2:41">
      <c r="B82" s="1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3"/>
    </row>
    <row r="85" spans="2:41" ht="15.75"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1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1" t="s">
        <v>96</v>
      </c>
      <c r="AO85" s="7"/>
    </row>
    <row r="86" spans="2:41" ht="18">
      <c r="B86" s="9"/>
      <c r="C86" s="262" t="s">
        <v>66</v>
      </c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2"/>
      <c r="AB86" s="262"/>
      <c r="AC86" s="262"/>
      <c r="AD86" s="262"/>
      <c r="AE86" s="262"/>
      <c r="AF86" s="262"/>
      <c r="AG86" s="262"/>
      <c r="AH86" s="262"/>
      <c r="AI86" s="262"/>
      <c r="AJ86" s="262"/>
      <c r="AK86" s="262"/>
      <c r="AL86" s="262"/>
      <c r="AM86" s="262"/>
      <c r="AN86" s="262"/>
      <c r="AO86" s="8"/>
    </row>
    <row r="87" spans="2:41" ht="15.75">
      <c r="B87" s="9"/>
      <c r="C87" s="256" t="str">
        <f>C4</f>
        <v>Bulan:…………… OKTOBER - DISEMBER …………  Tahun : ……… 2018…………..</v>
      </c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256"/>
      <c r="AL87" s="256"/>
      <c r="AM87" s="256"/>
      <c r="AN87" s="256"/>
      <c r="AO87" s="8"/>
    </row>
    <row r="88" spans="2:41"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8"/>
    </row>
    <row r="89" spans="2:41" ht="15.75">
      <c r="B89" s="9"/>
      <c r="C89" s="3" t="s">
        <v>42</v>
      </c>
      <c r="D89" s="307" t="s">
        <v>41</v>
      </c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10"/>
      <c r="Q89" s="10"/>
      <c r="V89" s="10"/>
      <c r="W89" s="10"/>
      <c r="X89" s="10"/>
      <c r="Y89" s="10"/>
      <c r="Z89" s="10"/>
      <c r="AA89" s="3" t="s">
        <v>95</v>
      </c>
      <c r="AB89" s="10"/>
      <c r="AC89" s="10"/>
      <c r="AD89" s="10"/>
      <c r="AE89" s="307" t="s">
        <v>49</v>
      </c>
      <c r="AF89" s="307"/>
      <c r="AG89" s="307"/>
      <c r="AH89" s="307"/>
      <c r="AI89" s="307"/>
      <c r="AJ89" s="307"/>
      <c r="AK89" s="10"/>
      <c r="AL89" s="10"/>
      <c r="AM89" s="10"/>
      <c r="AN89" s="10"/>
      <c r="AO89" s="8"/>
    </row>
    <row r="90" spans="2:41" ht="15.75">
      <c r="B90" s="9"/>
      <c r="C90" s="3" t="s">
        <v>44</v>
      </c>
      <c r="D90" s="305" t="s">
        <v>43</v>
      </c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10"/>
      <c r="Q90" s="10"/>
      <c r="V90" s="10"/>
      <c r="W90" s="10"/>
      <c r="X90" s="10"/>
      <c r="Y90" s="10"/>
      <c r="Z90" s="10"/>
      <c r="AA90" s="3" t="s">
        <v>47</v>
      </c>
      <c r="AB90" s="10"/>
      <c r="AC90" s="10"/>
      <c r="AD90" s="10"/>
      <c r="AE90" s="306" t="s">
        <v>59</v>
      </c>
      <c r="AF90" s="306"/>
      <c r="AG90" s="306"/>
      <c r="AH90" s="306"/>
      <c r="AI90" s="306"/>
      <c r="AJ90" s="35"/>
      <c r="AK90" s="10"/>
      <c r="AL90" s="10"/>
      <c r="AM90" s="10"/>
      <c r="AN90" s="10"/>
      <c r="AO90" s="8"/>
    </row>
    <row r="91" spans="2:41">
      <c r="B91" s="9"/>
      <c r="C91" s="3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8"/>
    </row>
    <row r="92" spans="2:41" ht="44.25" customHeight="1">
      <c r="B92" s="9"/>
      <c r="C92" s="265" t="s">
        <v>50</v>
      </c>
      <c r="D92" s="265" t="s">
        <v>67</v>
      </c>
      <c r="E92" s="265"/>
      <c r="F92" s="265"/>
      <c r="G92" s="265"/>
      <c r="H92" s="265" t="s">
        <v>68</v>
      </c>
      <c r="I92" s="265"/>
      <c r="J92" s="265" t="s">
        <v>69</v>
      </c>
      <c r="K92" s="265"/>
      <c r="L92" s="265"/>
      <c r="M92" s="265"/>
      <c r="N92" s="265"/>
      <c r="O92" s="265"/>
      <c r="P92" s="265" t="s">
        <v>70</v>
      </c>
      <c r="Q92" s="265"/>
      <c r="R92" s="265"/>
      <c r="S92" s="265"/>
      <c r="T92" s="265"/>
      <c r="U92" s="265" t="s">
        <v>71</v>
      </c>
      <c r="V92" s="265"/>
      <c r="W92" s="265"/>
      <c r="X92" s="265"/>
      <c r="Y92" s="265"/>
      <c r="Z92" s="265" t="s">
        <v>72</v>
      </c>
      <c r="AA92" s="265"/>
      <c r="AB92" s="265"/>
      <c r="AC92" s="265"/>
      <c r="AD92" s="265"/>
      <c r="AE92" s="265" t="s">
        <v>73</v>
      </c>
      <c r="AF92" s="265"/>
      <c r="AG92" s="265"/>
      <c r="AH92" s="265"/>
      <c r="AI92" s="265"/>
      <c r="AJ92" s="265" t="s">
        <v>74</v>
      </c>
      <c r="AK92" s="265"/>
      <c r="AL92" s="265"/>
      <c r="AM92" s="265"/>
      <c r="AN92" s="265"/>
      <c r="AO92" s="8"/>
    </row>
    <row r="93" spans="2:41">
      <c r="B93" s="9"/>
      <c r="C93" s="265"/>
      <c r="D93" s="253" t="s">
        <v>120</v>
      </c>
      <c r="E93" s="253" t="s">
        <v>76</v>
      </c>
      <c r="F93" s="253" t="s">
        <v>77</v>
      </c>
      <c r="G93" s="253" t="s">
        <v>78</v>
      </c>
      <c r="H93" s="253" t="s">
        <v>79</v>
      </c>
      <c r="I93" s="253" t="s">
        <v>80</v>
      </c>
      <c r="J93" s="268" t="s">
        <v>92</v>
      </c>
      <c r="K93" s="268"/>
      <c r="L93" s="268"/>
      <c r="M93" s="268" t="s">
        <v>81</v>
      </c>
      <c r="N93" s="268"/>
      <c r="O93" s="268"/>
      <c r="P93" s="253" t="s">
        <v>83</v>
      </c>
      <c r="Q93" s="253" t="s">
        <v>84</v>
      </c>
      <c r="R93" s="253" t="s">
        <v>85</v>
      </c>
      <c r="S93" s="253" t="s">
        <v>86</v>
      </c>
      <c r="T93" s="253" t="s">
        <v>13</v>
      </c>
      <c r="U93" s="253" t="s">
        <v>83</v>
      </c>
      <c r="V93" s="253" t="s">
        <v>84</v>
      </c>
      <c r="W93" s="253" t="s">
        <v>85</v>
      </c>
      <c r="X93" s="253" t="s">
        <v>86</v>
      </c>
      <c r="Y93" s="253" t="s">
        <v>13</v>
      </c>
      <c r="Z93" s="253" t="s">
        <v>83</v>
      </c>
      <c r="AA93" s="253" t="s">
        <v>84</v>
      </c>
      <c r="AB93" s="253" t="s">
        <v>85</v>
      </c>
      <c r="AC93" s="253" t="s">
        <v>86</v>
      </c>
      <c r="AD93" s="253" t="s">
        <v>13</v>
      </c>
      <c r="AE93" s="253" t="s">
        <v>83</v>
      </c>
      <c r="AF93" s="253" t="s">
        <v>84</v>
      </c>
      <c r="AG93" s="253" t="s">
        <v>85</v>
      </c>
      <c r="AH93" s="253" t="s">
        <v>86</v>
      </c>
      <c r="AI93" s="253" t="s">
        <v>13</v>
      </c>
      <c r="AJ93" s="253" t="s">
        <v>83</v>
      </c>
      <c r="AK93" s="253" t="s">
        <v>84</v>
      </c>
      <c r="AL93" s="253" t="s">
        <v>85</v>
      </c>
      <c r="AM93" s="253" t="s">
        <v>86</v>
      </c>
      <c r="AN93" s="253" t="s">
        <v>13</v>
      </c>
      <c r="AO93" s="8"/>
    </row>
    <row r="94" spans="2:41">
      <c r="B94" s="9"/>
      <c r="C94" s="265"/>
      <c r="D94" s="253"/>
      <c r="E94" s="253"/>
      <c r="F94" s="253"/>
      <c r="G94" s="253"/>
      <c r="H94" s="253"/>
      <c r="I94" s="253"/>
      <c r="J94" s="268"/>
      <c r="K94" s="268"/>
      <c r="L94" s="268"/>
      <c r="M94" s="268" t="s">
        <v>82</v>
      </c>
      <c r="N94" s="268"/>
      <c r="O94" s="268"/>
      <c r="P94" s="253"/>
      <c r="Q94" s="253"/>
      <c r="R94" s="253"/>
      <c r="S94" s="253"/>
      <c r="T94" s="253"/>
      <c r="U94" s="253"/>
      <c r="V94" s="253"/>
      <c r="W94" s="253"/>
      <c r="X94" s="253"/>
      <c r="Y94" s="253"/>
      <c r="Z94" s="253"/>
      <c r="AA94" s="253"/>
      <c r="AB94" s="253"/>
      <c r="AC94" s="253"/>
      <c r="AD94" s="253"/>
      <c r="AE94" s="253"/>
      <c r="AF94" s="253"/>
      <c r="AG94" s="253"/>
      <c r="AH94" s="253"/>
      <c r="AI94" s="253"/>
      <c r="AJ94" s="253"/>
      <c r="AK94" s="253"/>
      <c r="AL94" s="253"/>
      <c r="AM94" s="253"/>
      <c r="AN94" s="253"/>
      <c r="AO94" s="8"/>
    </row>
    <row r="95" spans="2:41" ht="95.25">
      <c r="B95" s="9"/>
      <c r="C95" s="265"/>
      <c r="D95" s="253"/>
      <c r="E95" s="253"/>
      <c r="F95" s="253"/>
      <c r="G95" s="253"/>
      <c r="H95" s="253"/>
      <c r="I95" s="253"/>
      <c r="J95" s="19" t="s">
        <v>87</v>
      </c>
      <c r="K95" s="19" t="s">
        <v>88</v>
      </c>
      <c r="L95" s="19" t="s">
        <v>24</v>
      </c>
      <c r="M95" s="19" t="s">
        <v>86</v>
      </c>
      <c r="N95" s="19" t="s">
        <v>89</v>
      </c>
      <c r="O95" s="19" t="s">
        <v>13</v>
      </c>
      <c r="P95" s="266"/>
      <c r="Q95" s="266"/>
      <c r="R95" s="266"/>
      <c r="S95" s="266"/>
      <c r="T95" s="266"/>
      <c r="U95" s="253"/>
      <c r="V95" s="253"/>
      <c r="W95" s="253"/>
      <c r="X95" s="253"/>
      <c r="Y95" s="253"/>
      <c r="Z95" s="253"/>
      <c r="AA95" s="253"/>
      <c r="AB95" s="253"/>
      <c r="AC95" s="253"/>
      <c r="AD95" s="253"/>
      <c r="AE95" s="253"/>
      <c r="AF95" s="253"/>
      <c r="AG95" s="253"/>
      <c r="AH95" s="253"/>
      <c r="AI95" s="253"/>
      <c r="AJ95" s="253"/>
      <c r="AK95" s="253"/>
      <c r="AL95" s="253"/>
      <c r="AM95" s="253"/>
      <c r="AN95" s="253"/>
      <c r="AO95" s="8"/>
    </row>
    <row r="96" spans="2:41" ht="104.45" customHeight="1">
      <c r="B96" s="9"/>
      <c r="C96" s="21" t="s">
        <v>55</v>
      </c>
      <c r="D96" s="56" t="s">
        <v>90</v>
      </c>
      <c r="E96" s="114">
        <v>2</v>
      </c>
      <c r="F96" s="135" t="s">
        <v>141</v>
      </c>
      <c r="G96" s="49" t="s">
        <v>28</v>
      </c>
      <c r="H96" s="49" t="s">
        <v>28</v>
      </c>
      <c r="I96" s="49" t="s">
        <v>28</v>
      </c>
      <c r="J96" s="190">
        <v>1</v>
      </c>
      <c r="K96" s="190">
        <v>1</v>
      </c>
      <c r="L96" s="191">
        <f>K96/J96</f>
        <v>1</v>
      </c>
      <c r="M96" s="192">
        <f>'PATA 3A'!K133</f>
        <v>70942.73</v>
      </c>
      <c r="N96" s="192">
        <f>'PATA 3A'!L133</f>
        <v>53207.047500000001</v>
      </c>
      <c r="O96" s="193">
        <f>'PATA 3A'!M133</f>
        <v>0.75</v>
      </c>
      <c r="P96" s="302" t="s">
        <v>91</v>
      </c>
      <c r="Q96" s="303"/>
      <c r="R96" s="303"/>
      <c r="S96" s="303"/>
      <c r="T96" s="304"/>
      <c r="U96" s="134">
        <v>2</v>
      </c>
      <c r="V96" s="133">
        <v>2</v>
      </c>
      <c r="W96" s="37">
        <v>1</v>
      </c>
      <c r="X96" s="59">
        <v>37504.42</v>
      </c>
      <c r="Y96" s="37">
        <v>0</v>
      </c>
      <c r="Z96" s="129" t="s">
        <v>28</v>
      </c>
      <c r="AA96" s="129" t="s">
        <v>28</v>
      </c>
      <c r="AB96" s="129" t="s">
        <v>28</v>
      </c>
      <c r="AC96" s="129" t="s">
        <v>28</v>
      </c>
      <c r="AD96" s="129" t="s">
        <v>28</v>
      </c>
      <c r="AE96" s="129" t="s">
        <v>28</v>
      </c>
      <c r="AF96" s="129" t="s">
        <v>28</v>
      </c>
      <c r="AG96" s="129" t="s">
        <v>28</v>
      </c>
      <c r="AH96" s="129" t="s">
        <v>28</v>
      </c>
      <c r="AI96" s="129" t="s">
        <v>28</v>
      </c>
      <c r="AJ96" s="129" t="s">
        <v>28</v>
      </c>
      <c r="AK96" s="129" t="s">
        <v>28</v>
      </c>
      <c r="AL96" s="129" t="s">
        <v>28</v>
      </c>
      <c r="AM96" s="129" t="s">
        <v>28</v>
      </c>
      <c r="AN96" s="129" t="s">
        <v>28</v>
      </c>
      <c r="AO96" s="8"/>
    </row>
    <row r="97" spans="2:41" ht="104.45" customHeight="1">
      <c r="B97" s="9"/>
      <c r="C97" s="53" t="s">
        <v>33</v>
      </c>
      <c r="D97" s="52"/>
      <c r="E97" s="51">
        <f>SUM(E96:E96)</f>
        <v>2</v>
      </c>
      <c r="F97" s="51"/>
      <c r="G97" s="51"/>
      <c r="H97" s="51"/>
      <c r="I97" s="51"/>
      <c r="J97" s="51">
        <f>SUM(J96:J96)</f>
        <v>1</v>
      </c>
      <c r="K97" s="51">
        <f>SUM(K96:K96)</f>
        <v>1</v>
      </c>
      <c r="L97" s="54">
        <f>K97/J97</f>
        <v>1</v>
      </c>
      <c r="M97" s="76">
        <f>SUM(M96:M96)</f>
        <v>70942.73</v>
      </c>
      <c r="N97" s="76">
        <f>SUM(N96:N96)</f>
        <v>53207.047500000001</v>
      </c>
      <c r="O97" s="64">
        <f>SUM(O96)</f>
        <v>0.75</v>
      </c>
      <c r="P97" s="51"/>
      <c r="Q97" s="51"/>
      <c r="R97" s="51"/>
      <c r="S97" s="51"/>
      <c r="T97" s="51"/>
      <c r="U97" s="51">
        <f>SUM(U96:U96)</f>
        <v>2</v>
      </c>
      <c r="V97" s="51">
        <f>SUM(V96:V96)</f>
        <v>2</v>
      </c>
      <c r="W97" s="54">
        <f>V97/U97</f>
        <v>1</v>
      </c>
      <c r="X97" s="76">
        <f>SUM(X96:X96)</f>
        <v>37504.42</v>
      </c>
      <c r="Y97" s="51"/>
      <c r="Z97" s="51"/>
      <c r="AA97" s="51"/>
      <c r="AB97" s="51"/>
      <c r="AC97" s="51"/>
      <c r="AD97" s="51"/>
      <c r="AE97" s="51"/>
      <c r="AF97" s="51"/>
      <c r="AG97" s="64"/>
      <c r="AH97" s="76"/>
      <c r="AI97" s="51"/>
      <c r="AJ97" s="51"/>
      <c r="AK97" s="51"/>
      <c r="AL97" s="51"/>
      <c r="AM97" s="51"/>
      <c r="AN97" s="51"/>
      <c r="AO97" s="8"/>
    </row>
    <row r="98" spans="2:41"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8"/>
    </row>
    <row r="99" spans="2:41">
      <c r="B99" s="9"/>
      <c r="C99" s="3" t="s">
        <v>35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3" t="s">
        <v>36</v>
      </c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8"/>
    </row>
    <row r="100" spans="2:41">
      <c r="B100" s="9"/>
      <c r="C100" s="3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8"/>
    </row>
    <row r="101" spans="2:41">
      <c r="B101" s="9"/>
      <c r="C101" s="3" t="s">
        <v>37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3" t="s">
        <v>38</v>
      </c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8"/>
    </row>
    <row r="102" spans="2:41">
      <c r="B102" s="9"/>
      <c r="C102" s="3" t="s">
        <v>39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3" t="s">
        <v>39</v>
      </c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8"/>
    </row>
    <row r="103" spans="2:41">
      <c r="B103" s="9"/>
      <c r="C103" s="3" t="s">
        <v>40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3" t="s">
        <v>40</v>
      </c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8"/>
    </row>
    <row r="104" spans="2:41"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8"/>
    </row>
    <row r="105" spans="2:41" ht="15.75">
      <c r="B105" s="9"/>
      <c r="C105" s="60" t="s">
        <v>138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8"/>
    </row>
    <row r="106" spans="2:41">
      <c r="B106" s="9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8"/>
    </row>
    <row r="107" spans="2:41">
      <c r="B107" s="9"/>
      <c r="C107" s="57" t="s">
        <v>135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8"/>
    </row>
    <row r="108" spans="2:41">
      <c r="B108" s="9"/>
      <c r="C108" s="58" t="s">
        <v>93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8"/>
    </row>
    <row r="109" spans="2:41">
      <c r="B109" s="11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3"/>
    </row>
    <row r="112" spans="2:41" ht="15.75"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1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1" t="s">
        <v>96</v>
      </c>
      <c r="AO112" s="7"/>
    </row>
    <row r="113" spans="2:41" ht="18">
      <c r="B113" s="9"/>
      <c r="C113" s="262" t="s">
        <v>66</v>
      </c>
      <c r="D113" s="262"/>
      <c r="E113" s="262"/>
      <c r="F113" s="262"/>
      <c r="G113" s="262"/>
      <c r="H113" s="262"/>
      <c r="I113" s="262"/>
      <c r="J113" s="262"/>
      <c r="K113" s="262"/>
      <c r="L113" s="262"/>
      <c r="M113" s="262"/>
      <c r="N113" s="262"/>
      <c r="O113" s="262"/>
      <c r="P113" s="262"/>
      <c r="Q113" s="262"/>
      <c r="R113" s="262"/>
      <c r="S113" s="262"/>
      <c r="T113" s="262"/>
      <c r="U113" s="262"/>
      <c r="V113" s="262"/>
      <c r="W113" s="262"/>
      <c r="X113" s="262"/>
      <c r="Y113" s="262"/>
      <c r="Z113" s="262"/>
      <c r="AA113" s="262"/>
      <c r="AB113" s="262"/>
      <c r="AC113" s="262"/>
      <c r="AD113" s="262"/>
      <c r="AE113" s="262"/>
      <c r="AF113" s="262"/>
      <c r="AG113" s="262"/>
      <c r="AH113" s="262"/>
      <c r="AI113" s="262"/>
      <c r="AJ113" s="262"/>
      <c r="AK113" s="262"/>
      <c r="AL113" s="262"/>
      <c r="AM113" s="262"/>
      <c r="AN113" s="262"/>
      <c r="AO113" s="8"/>
    </row>
    <row r="114" spans="2:41" ht="15.75">
      <c r="B114" s="9"/>
      <c r="C114" s="256" t="str">
        <f>C4</f>
        <v>Bulan:…………… OKTOBER - DISEMBER …………  Tahun : ……… 2018…………..</v>
      </c>
      <c r="D114" s="256"/>
      <c r="E114" s="256"/>
      <c r="F114" s="256"/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E114" s="256"/>
      <c r="AF114" s="256"/>
      <c r="AG114" s="256"/>
      <c r="AH114" s="256"/>
      <c r="AI114" s="256"/>
      <c r="AJ114" s="256"/>
      <c r="AK114" s="256"/>
      <c r="AL114" s="256"/>
      <c r="AM114" s="256"/>
      <c r="AN114" s="256"/>
      <c r="AO114" s="8"/>
    </row>
    <row r="115" spans="2:41"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8"/>
    </row>
    <row r="116" spans="2:41" ht="15.75">
      <c r="B116" s="9"/>
      <c r="C116" s="3" t="s">
        <v>42</v>
      </c>
      <c r="D116" s="307" t="s">
        <v>41</v>
      </c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10"/>
      <c r="Q116" s="10"/>
      <c r="V116" s="10"/>
      <c r="W116" s="10"/>
      <c r="X116" s="10"/>
      <c r="Y116" s="10"/>
      <c r="Z116" s="10"/>
      <c r="AA116" s="3" t="s">
        <v>95</v>
      </c>
      <c r="AB116" s="10"/>
      <c r="AC116" s="10"/>
      <c r="AD116" s="10"/>
      <c r="AE116" s="307" t="s">
        <v>49</v>
      </c>
      <c r="AF116" s="307"/>
      <c r="AG116" s="307"/>
      <c r="AH116" s="307"/>
      <c r="AI116" s="307"/>
      <c r="AJ116" s="307"/>
      <c r="AK116" s="10"/>
      <c r="AL116" s="10"/>
      <c r="AM116" s="10"/>
      <c r="AN116" s="10"/>
      <c r="AO116" s="8"/>
    </row>
    <row r="117" spans="2:41" ht="15.75">
      <c r="B117" s="9"/>
      <c r="C117" s="3" t="s">
        <v>44</v>
      </c>
      <c r="D117" s="305" t="s">
        <v>43</v>
      </c>
      <c r="E117" s="305"/>
      <c r="F117" s="305"/>
      <c r="G117" s="305"/>
      <c r="H117" s="305"/>
      <c r="I117" s="305"/>
      <c r="J117" s="305"/>
      <c r="K117" s="305"/>
      <c r="L117" s="305"/>
      <c r="M117" s="305"/>
      <c r="N117" s="305"/>
      <c r="O117" s="305"/>
      <c r="P117" s="10"/>
      <c r="Q117" s="10"/>
      <c r="V117" s="10"/>
      <c r="W117" s="10"/>
      <c r="X117" s="10"/>
      <c r="Y117" s="10"/>
      <c r="Z117" s="10"/>
      <c r="AA117" s="3" t="s">
        <v>47</v>
      </c>
      <c r="AB117" s="10"/>
      <c r="AC117" s="10"/>
      <c r="AD117" s="10"/>
      <c r="AE117" s="306" t="s">
        <v>60</v>
      </c>
      <c r="AF117" s="306"/>
      <c r="AG117" s="306"/>
      <c r="AH117" s="306"/>
      <c r="AI117" s="306"/>
      <c r="AJ117" s="35"/>
      <c r="AK117" s="10"/>
      <c r="AL117" s="10"/>
      <c r="AM117" s="10"/>
      <c r="AN117" s="10"/>
      <c r="AO117" s="8"/>
    </row>
    <row r="118" spans="2:41">
      <c r="B118" s="9"/>
      <c r="C118" s="3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8"/>
    </row>
    <row r="119" spans="2:41" ht="44.25" customHeight="1">
      <c r="B119" s="9"/>
      <c r="C119" s="265" t="s">
        <v>50</v>
      </c>
      <c r="D119" s="265" t="s">
        <v>67</v>
      </c>
      <c r="E119" s="265"/>
      <c r="F119" s="265"/>
      <c r="G119" s="265"/>
      <c r="H119" s="265" t="s">
        <v>68</v>
      </c>
      <c r="I119" s="265"/>
      <c r="J119" s="265" t="s">
        <v>69</v>
      </c>
      <c r="K119" s="265"/>
      <c r="L119" s="265"/>
      <c r="M119" s="265"/>
      <c r="N119" s="265"/>
      <c r="O119" s="265"/>
      <c r="P119" s="265" t="s">
        <v>70</v>
      </c>
      <c r="Q119" s="265"/>
      <c r="R119" s="265"/>
      <c r="S119" s="265"/>
      <c r="T119" s="265"/>
      <c r="U119" s="265" t="s">
        <v>71</v>
      </c>
      <c r="V119" s="265"/>
      <c r="W119" s="265"/>
      <c r="X119" s="265"/>
      <c r="Y119" s="265"/>
      <c r="Z119" s="265" t="s">
        <v>72</v>
      </c>
      <c r="AA119" s="265"/>
      <c r="AB119" s="265"/>
      <c r="AC119" s="265"/>
      <c r="AD119" s="265"/>
      <c r="AE119" s="265" t="s">
        <v>73</v>
      </c>
      <c r="AF119" s="265"/>
      <c r="AG119" s="265"/>
      <c r="AH119" s="265"/>
      <c r="AI119" s="265"/>
      <c r="AJ119" s="265" t="s">
        <v>74</v>
      </c>
      <c r="AK119" s="265"/>
      <c r="AL119" s="265"/>
      <c r="AM119" s="265"/>
      <c r="AN119" s="265"/>
      <c r="AO119" s="8"/>
    </row>
    <row r="120" spans="2:41">
      <c r="B120" s="9"/>
      <c r="C120" s="265"/>
      <c r="D120" s="253" t="s">
        <v>120</v>
      </c>
      <c r="E120" s="253" t="s">
        <v>76</v>
      </c>
      <c r="F120" s="253" t="s">
        <v>77</v>
      </c>
      <c r="G120" s="253" t="s">
        <v>78</v>
      </c>
      <c r="H120" s="253" t="s">
        <v>79</v>
      </c>
      <c r="I120" s="253" t="s">
        <v>80</v>
      </c>
      <c r="J120" s="268" t="s">
        <v>92</v>
      </c>
      <c r="K120" s="268"/>
      <c r="L120" s="268"/>
      <c r="M120" s="268" t="s">
        <v>81</v>
      </c>
      <c r="N120" s="268"/>
      <c r="O120" s="268"/>
      <c r="P120" s="253" t="s">
        <v>83</v>
      </c>
      <c r="Q120" s="253" t="s">
        <v>84</v>
      </c>
      <c r="R120" s="253" t="s">
        <v>85</v>
      </c>
      <c r="S120" s="253" t="s">
        <v>86</v>
      </c>
      <c r="T120" s="253" t="s">
        <v>13</v>
      </c>
      <c r="U120" s="253" t="s">
        <v>83</v>
      </c>
      <c r="V120" s="253" t="s">
        <v>84</v>
      </c>
      <c r="W120" s="253" t="s">
        <v>85</v>
      </c>
      <c r="X120" s="253" t="s">
        <v>86</v>
      </c>
      <c r="Y120" s="253" t="s">
        <v>13</v>
      </c>
      <c r="Z120" s="253" t="s">
        <v>83</v>
      </c>
      <c r="AA120" s="253" t="s">
        <v>84</v>
      </c>
      <c r="AB120" s="253" t="s">
        <v>85</v>
      </c>
      <c r="AC120" s="253" t="s">
        <v>86</v>
      </c>
      <c r="AD120" s="253" t="s">
        <v>13</v>
      </c>
      <c r="AE120" s="253" t="s">
        <v>83</v>
      </c>
      <c r="AF120" s="253" t="s">
        <v>84</v>
      </c>
      <c r="AG120" s="253" t="s">
        <v>85</v>
      </c>
      <c r="AH120" s="253" t="s">
        <v>176</v>
      </c>
      <c r="AI120" s="253" t="s">
        <v>13</v>
      </c>
      <c r="AJ120" s="253" t="s">
        <v>83</v>
      </c>
      <c r="AK120" s="253" t="s">
        <v>84</v>
      </c>
      <c r="AL120" s="253" t="s">
        <v>85</v>
      </c>
      <c r="AM120" s="253" t="s">
        <v>86</v>
      </c>
      <c r="AN120" s="253" t="s">
        <v>13</v>
      </c>
      <c r="AO120" s="8"/>
    </row>
    <row r="121" spans="2:41">
      <c r="B121" s="9"/>
      <c r="C121" s="265"/>
      <c r="D121" s="253"/>
      <c r="E121" s="253"/>
      <c r="F121" s="253"/>
      <c r="G121" s="253"/>
      <c r="H121" s="253"/>
      <c r="I121" s="253"/>
      <c r="J121" s="268"/>
      <c r="K121" s="268"/>
      <c r="L121" s="268"/>
      <c r="M121" s="268" t="s">
        <v>82</v>
      </c>
      <c r="N121" s="268"/>
      <c r="O121" s="268"/>
      <c r="P121" s="253"/>
      <c r="Q121" s="253"/>
      <c r="R121" s="253"/>
      <c r="S121" s="253"/>
      <c r="T121" s="253"/>
      <c r="U121" s="253"/>
      <c r="V121" s="253"/>
      <c r="W121" s="253"/>
      <c r="X121" s="253"/>
      <c r="Y121" s="253"/>
      <c r="Z121" s="253"/>
      <c r="AA121" s="253"/>
      <c r="AB121" s="253"/>
      <c r="AC121" s="253"/>
      <c r="AD121" s="253"/>
      <c r="AE121" s="253"/>
      <c r="AF121" s="253"/>
      <c r="AG121" s="253"/>
      <c r="AH121" s="253"/>
      <c r="AI121" s="253"/>
      <c r="AJ121" s="253"/>
      <c r="AK121" s="253"/>
      <c r="AL121" s="253"/>
      <c r="AM121" s="253"/>
      <c r="AN121" s="253"/>
      <c r="AO121" s="8"/>
    </row>
    <row r="122" spans="2:41" ht="95.25">
      <c r="B122" s="9"/>
      <c r="C122" s="265"/>
      <c r="D122" s="253"/>
      <c r="E122" s="253"/>
      <c r="F122" s="253"/>
      <c r="G122" s="253"/>
      <c r="H122" s="253"/>
      <c r="I122" s="253"/>
      <c r="J122" s="19" t="s">
        <v>87</v>
      </c>
      <c r="K122" s="19" t="s">
        <v>88</v>
      </c>
      <c r="L122" s="19" t="s">
        <v>24</v>
      </c>
      <c r="M122" s="19" t="s">
        <v>86</v>
      </c>
      <c r="N122" s="19" t="s">
        <v>89</v>
      </c>
      <c r="O122" s="19" t="s">
        <v>13</v>
      </c>
      <c r="P122" s="266"/>
      <c r="Q122" s="266"/>
      <c r="R122" s="266"/>
      <c r="S122" s="266"/>
      <c r="T122" s="266"/>
      <c r="U122" s="253"/>
      <c r="V122" s="253"/>
      <c r="W122" s="253"/>
      <c r="X122" s="253"/>
      <c r="Y122" s="253"/>
      <c r="Z122" s="253"/>
      <c r="AA122" s="253"/>
      <c r="AB122" s="253"/>
      <c r="AC122" s="253"/>
      <c r="AD122" s="253"/>
      <c r="AE122" s="253"/>
      <c r="AF122" s="253"/>
      <c r="AG122" s="253"/>
      <c r="AH122" s="253"/>
      <c r="AI122" s="253"/>
      <c r="AJ122" s="253"/>
      <c r="AK122" s="253"/>
      <c r="AL122" s="253"/>
      <c r="AM122" s="253"/>
      <c r="AN122" s="253"/>
      <c r="AO122" s="8"/>
    </row>
    <row r="123" spans="2:41" ht="104.45" customHeight="1">
      <c r="B123" s="9"/>
      <c r="C123" s="21" t="s">
        <v>55</v>
      </c>
      <c r="D123" s="56" t="s">
        <v>90</v>
      </c>
      <c r="E123" s="114">
        <v>6</v>
      </c>
      <c r="F123" s="135" t="s">
        <v>141</v>
      </c>
      <c r="G123" s="63" t="s">
        <v>28</v>
      </c>
      <c r="H123" s="63" t="s">
        <v>28</v>
      </c>
      <c r="I123" s="63" t="s">
        <v>28</v>
      </c>
      <c r="J123" s="190">
        <v>1</v>
      </c>
      <c r="K123" s="190">
        <v>1</v>
      </c>
      <c r="L123" s="191">
        <f>K123/J123</f>
        <v>1</v>
      </c>
      <c r="M123" s="192">
        <f>'PATA 3A'!K169</f>
        <v>83360.95</v>
      </c>
      <c r="N123" s="192">
        <f>'PATA 3A'!L169</f>
        <v>62520.712499999994</v>
      </c>
      <c r="O123" s="193">
        <f>N123/M123</f>
        <v>0.75</v>
      </c>
      <c r="P123" s="302" t="s">
        <v>91</v>
      </c>
      <c r="Q123" s="303"/>
      <c r="R123" s="303"/>
      <c r="S123" s="303"/>
      <c r="T123" s="304"/>
      <c r="U123" s="134">
        <v>6</v>
      </c>
      <c r="V123" s="133">
        <v>2</v>
      </c>
      <c r="W123" s="37">
        <f>V123/U123</f>
        <v>0.33333333333333331</v>
      </c>
      <c r="X123" s="76">
        <v>39998.980000000003</v>
      </c>
      <c r="Y123" s="37">
        <v>1</v>
      </c>
      <c r="Z123" s="129" t="s">
        <v>28</v>
      </c>
      <c r="AA123" s="129" t="s">
        <v>28</v>
      </c>
      <c r="AB123" s="129" t="s">
        <v>28</v>
      </c>
      <c r="AC123" s="129" t="s">
        <v>186</v>
      </c>
      <c r="AD123" s="129" t="s">
        <v>28</v>
      </c>
      <c r="AE123" s="129" t="s">
        <v>28</v>
      </c>
      <c r="AF123" s="129" t="s">
        <v>28</v>
      </c>
      <c r="AG123" s="129" t="s">
        <v>28</v>
      </c>
      <c r="AH123" s="129" t="s">
        <v>28</v>
      </c>
      <c r="AI123" s="129" t="s">
        <v>28</v>
      </c>
      <c r="AJ123" s="129" t="s">
        <v>28</v>
      </c>
      <c r="AK123" s="129" t="s">
        <v>28</v>
      </c>
      <c r="AL123" s="129" t="s">
        <v>28</v>
      </c>
      <c r="AM123" s="129" t="s">
        <v>28</v>
      </c>
      <c r="AN123" s="129" t="s">
        <v>28</v>
      </c>
      <c r="AO123" s="8"/>
    </row>
    <row r="124" spans="2:41" ht="104.45" customHeight="1">
      <c r="B124" s="9"/>
      <c r="C124" s="53" t="s">
        <v>33</v>
      </c>
      <c r="D124" s="52"/>
      <c r="E124" s="51">
        <f>SUM(E123:E123)</f>
        <v>6</v>
      </c>
      <c r="F124" s="51">
        <f>SUM(F123:F123)</f>
        <v>0</v>
      </c>
      <c r="G124" s="51"/>
      <c r="H124" s="51"/>
      <c r="I124" s="51"/>
      <c r="J124" s="51">
        <f>SUM(J123:J123)</f>
        <v>1</v>
      </c>
      <c r="K124" s="51">
        <f>SUM(K123:K123)</f>
        <v>1</v>
      </c>
      <c r="L124" s="51">
        <f>SUM(L123:L123)</f>
        <v>1</v>
      </c>
      <c r="M124" s="110">
        <f>SUM(M123)</f>
        <v>83360.95</v>
      </c>
      <c r="N124" s="110">
        <f>SUM(N123)</f>
        <v>62520.712499999994</v>
      </c>
      <c r="O124" s="64">
        <f>SUM(O123)</f>
        <v>0.75</v>
      </c>
      <c r="P124" s="51"/>
      <c r="Q124" s="51"/>
      <c r="R124" s="51"/>
      <c r="S124" s="51"/>
      <c r="T124" s="51"/>
      <c r="U124" s="51">
        <f>SUM(U123:U123)</f>
        <v>6</v>
      </c>
      <c r="V124" s="51">
        <f>SUM(V123:V123)</f>
        <v>2</v>
      </c>
      <c r="W124" s="54">
        <f>W123</f>
        <v>0.33333333333333331</v>
      </c>
      <c r="X124" s="76">
        <v>39998.980000000003</v>
      </c>
      <c r="Y124" s="51"/>
      <c r="Z124" s="51"/>
      <c r="AA124" s="51"/>
      <c r="AB124" s="51"/>
      <c r="AC124" s="51"/>
      <c r="AD124" s="51"/>
      <c r="AE124" s="51"/>
      <c r="AF124" s="51"/>
      <c r="AG124" s="64"/>
      <c r="AH124" s="76"/>
      <c r="AI124" s="51"/>
      <c r="AJ124" s="51"/>
      <c r="AK124" s="51"/>
      <c r="AL124" s="51"/>
      <c r="AM124" s="51"/>
      <c r="AN124" s="51"/>
      <c r="AO124" s="8"/>
    </row>
    <row r="125" spans="2:41"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8"/>
    </row>
    <row r="126" spans="2:41">
      <c r="B126" s="9"/>
      <c r="C126" s="3" t="s">
        <v>35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3" t="s">
        <v>36</v>
      </c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8"/>
    </row>
    <row r="127" spans="2:41">
      <c r="B127" s="9"/>
      <c r="C127" s="3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8"/>
    </row>
    <row r="128" spans="2:41">
      <c r="B128" s="9"/>
      <c r="C128" s="3" t="s">
        <v>37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3" t="s">
        <v>38</v>
      </c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8"/>
    </row>
    <row r="129" spans="2:41">
      <c r="B129" s="9"/>
      <c r="C129" s="3" t="s">
        <v>39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3" t="s">
        <v>39</v>
      </c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8"/>
    </row>
    <row r="130" spans="2:41">
      <c r="B130" s="9"/>
      <c r="C130" s="3" t="s">
        <v>40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3" t="s">
        <v>40</v>
      </c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8"/>
    </row>
    <row r="131" spans="2:41"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8"/>
    </row>
    <row r="132" spans="2:41" ht="15.75">
      <c r="B132" s="9"/>
      <c r="C132" s="60" t="s">
        <v>138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8"/>
    </row>
    <row r="133" spans="2:41"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8"/>
    </row>
    <row r="134" spans="2:41">
      <c r="B134" s="9"/>
      <c r="C134" s="57" t="s">
        <v>135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8"/>
    </row>
    <row r="135" spans="2:41">
      <c r="B135" s="9"/>
      <c r="C135" s="58" t="s">
        <v>93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8"/>
    </row>
    <row r="136" spans="2:41">
      <c r="B136" s="11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3"/>
    </row>
    <row r="139" spans="2:41" ht="15.75"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1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1" t="s">
        <v>96</v>
      </c>
      <c r="AO139" s="7"/>
    </row>
    <row r="140" spans="2:41" ht="18">
      <c r="B140" s="9"/>
      <c r="C140" s="262" t="s">
        <v>66</v>
      </c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2"/>
      <c r="Z140" s="262"/>
      <c r="AA140" s="262"/>
      <c r="AB140" s="262"/>
      <c r="AC140" s="262"/>
      <c r="AD140" s="262"/>
      <c r="AE140" s="262"/>
      <c r="AF140" s="262"/>
      <c r="AG140" s="262"/>
      <c r="AH140" s="262"/>
      <c r="AI140" s="262"/>
      <c r="AJ140" s="262"/>
      <c r="AK140" s="262"/>
      <c r="AL140" s="262"/>
      <c r="AM140" s="262"/>
      <c r="AN140" s="262"/>
      <c r="AO140" s="8"/>
    </row>
    <row r="141" spans="2:41" ht="15.75">
      <c r="B141" s="9"/>
      <c r="C141" s="256" t="str">
        <f>C4</f>
        <v>Bulan:…………… OKTOBER - DISEMBER …………  Tahun : ……… 2018…………..</v>
      </c>
      <c r="D141" s="256"/>
      <c r="E141" s="256"/>
      <c r="F141" s="256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6"/>
      <c r="AA141" s="256"/>
      <c r="AB141" s="256"/>
      <c r="AC141" s="256"/>
      <c r="AD141" s="256"/>
      <c r="AE141" s="256"/>
      <c r="AF141" s="256"/>
      <c r="AG141" s="256"/>
      <c r="AH141" s="256"/>
      <c r="AI141" s="256"/>
      <c r="AJ141" s="256"/>
      <c r="AK141" s="256"/>
      <c r="AL141" s="256"/>
      <c r="AM141" s="256"/>
      <c r="AN141" s="256"/>
      <c r="AO141" s="8"/>
    </row>
    <row r="142" spans="2:41"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8"/>
    </row>
    <row r="143" spans="2:41" ht="15.75">
      <c r="B143" s="9"/>
      <c r="C143" s="3" t="s">
        <v>42</v>
      </c>
      <c r="D143" s="307" t="s">
        <v>41</v>
      </c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10"/>
      <c r="Q143" s="10"/>
      <c r="V143" s="10"/>
      <c r="W143" s="10"/>
      <c r="X143" s="10"/>
      <c r="Y143" s="10"/>
      <c r="Z143" s="10"/>
      <c r="AA143" s="3" t="s">
        <v>95</v>
      </c>
      <c r="AB143" s="10"/>
      <c r="AC143" s="10"/>
      <c r="AD143" s="10"/>
      <c r="AE143" s="307" t="s">
        <v>49</v>
      </c>
      <c r="AF143" s="307"/>
      <c r="AG143" s="307"/>
      <c r="AH143" s="307"/>
      <c r="AI143" s="307"/>
      <c r="AJ143" s="307"/>
      <c r="AK143" s="10"/>
      <c r="AL143" s="10"/>
      <c r="AM143" s="10"/>
      <c r="AN143" s="10"/>
      <c r="AO143" s="8"/>
    </row>
    <row r="144" spans="2:41" ht="15.75">
      <c r="B144" s="9"/>
      <c r="C144" s="3" t="s">
        <v>44</v>
      </c>
      <c r="D144" s="305" t="s">
        <v>43</v>
      </c>
      <c r="E144" s="305"/>
      <c r="F144" s="305"/>
      <c r="G144" s="305"/>
      <c r="H144" s="305"/>
      <c r="I144" s="305"/>
      <c r="J144" s="305"/>
      <c r="K144" s="305"/>
      <c r="L144" s="305"/>
      <c r="M144" s="305"/>
      <c r="N144" s="305"/>
      <c r="O144" s="305"/>
      <c r="P144" s="10"/>
      <c r="Q144" s="10"/>
      <c r="V144" s="10"/>
      <c r="W144" s="10"/>
      <c r="X144" s="10"/>
      <c r="Y144" s="10"/>
      <c r="Z144" s="10"/>
      <c r="AA144" s="3" t="s">
        <v>47</v>
      </c>
      <c r="AB144" s="10"/>
      <c r="AC144" s="10"/>
      <c r="AD144" s="10"/>
      <c r="AE144" s="306" t="s">
        <v>151</v>
      </c>
      <c r="AF144" s="306"/>
      <c r="AG144" s="306"/>
      <c r="AH144" s="306"/>
      <c r="AI144" s="306"/>
      <c r="AJ144" s="35"/>
      <c r="AK144" s="10"/>
      <c r="AL144" s="10"/>
      <c r="AM144" s="10"/>
      <c r="AN144" s="10"/>
      <c r="AO144" s="8"/>
    </row>
    <row r="145" spans="2:41">
      <c r="B145" s="9"/>
      <c r="C145" s="3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8"/>
    </row>
    <row r="146" spans="2:41" ht="44.25" customHeight="1">
      <c r="B146" s="9"/>
      <c r="C146" s="265" t="s">
        <v>50</v>
      </c>
      <c r="D146" s="265" t="s">
        <v>67</v>
      </c>
      <c r="E146" s="265"/>
      <c r="F146" s="265"/>
      <c r="G146" s="265"/>
      <c r="H146" s="265" t="s">
        <v>68</v>
      </c>
      <c r="I146" s="265"/>
      <c r="J146" s="265" t="s">
        <v>69</v>
      </c>
      <c r="K146" s="265"/>
      <c r="L146" s="265"/>
      <c r="M146" s="265"/>
      <c r="N146" s="265"/>
      <c r="O146" s="265"/>
      <c r="P146" s="265" t="s">
        <v>70</v>
      </c>
      <c r="Q146" s="265"/>
      <c r="R146" s="265"/>
      <c r="S146" s="265"/>
      <c r="T146" s="265"/>
      <c r="U146" s="265" t="s">
        <v>71</v>
      </c>
      <c r="V146" s="265"/>
      <c r="W146" s="265"/>
      <c r="X146" s="265"/>
      <c r="Y146" s="265"/>
      <c r="Z146" s="265" t="s">
        <v>72</v>
      </c>
      <c r="AA146" s="265"/>
      <c r="AB146" s="265"/>
      <c r="AC146" s="265"/>
      <c r="AD146" s="265"/>
      <c r="AE146" s="265" t="s">
        <v>73</v>
      </c>
      <c r="AF146" s="265"/>
      <c r="AG146" s="265"/>
      <c r="AH146" s="265"/>
      <c r="AI146" s="265"/>
      <c r="AJ146" s="265" t="s">
        <v>74</v>
      </c>
      <c r="AK146" s="265"/>
      <c r="AL146" s="265"/>
      <c r="AM146" s="265"/>
      <c r="AN146" s="265"/>
      <c r="AO146" s="8"/>
    </row>
    <row r="147" spans="2:41">
      <c r="B147" s="9"/>
      <c r="C147" s="265"/>
      <c r="D147" s="253" t="s">
        <v>120</v>
      </c>
      <c r="E147" s="253" t="s">
        <v>76</v>
      </c>
      <c r="F147" s="253" t="s">
        <v>77</v>
      </c>
      <c r="G147" s="253" t="s">
        <v>78</v>
      </c>
      <c r="H147" s="253" t="s">
        <v>79</v>
      </c>
      <c r="I147" s="253" t="s">
        <v>80</v>
      </c>
      <c r="J147" s="268" t="s">
        <v>92</v>
      </c>
      <c r="K147" s="268"/>
      <c r="L147" s="268"/>
      <c r="M147" s="268" t="s">
        <v>81</v>
      </c>
      <c r="N147" s="268"/>
      <c r="O147" s="268"/>
      <c r="P147" s="253" t="s">
        <v>83</v>
      </c>
      <c r="Q147" s="253" t="s">
        <v>84</v>
      </c>
      <c r="R147" s="253" t="s">
        <v>85</v>
      </c>
      <c r="S147" s="253" t="s">
        <v>86</v>
      </c>
      <c r="T147" s="253" t="s">
        <v>13</v>
      </c>
      <c r="U147" s="253" t="s">
        <v>83</v>
      </c>
      <c r="V147" s="253" t="s">
        <v>84</v>
      </c>
      <c r="W147" s="253" t="s">
        <v>85</v>
      </c>
      <c r="X147" s="253" t="s">
        <v>86</v>
      </c>
      <c r="Y147" s="253" t="s">
        <v>13</v>
      </c>
      <c r="Z147" s="253" t="s">
        <v>83</v>
      </c>
      <c r="AA147" s="253" t="s">
        <v>84</v>
      </c>
      <c r="AB147" s="253" t="s">
        <v>85</v>
      </c>
      <c r="AC147" s="253" t="s">
        <v>86</v>
      </c>
      <c r="AD147" s="253" t="s">
        <v>13</v>
      </c>
      <c r="AE147" s="253" t="s">
        <v>83</v>
      </c>
      <c r="AF147" s="253" t="s">
        <v>84</v>
      </c>
      <c r="AG147" s="253" t="s">
        <v>85</v>
      </c>
      <c r="AH147" s="253" t="s">
        <v>86</v>
      </c>
      <c r="AI147" s="253" t="s">
        <v>13</v>
      </c>
      <c r="AJ147" s="253" t="s">
        <v>83</v>
      </c>
      <c r="AK147" s="253" t="s">
        <v>84</v>
      </c>
      <c r="AL147" s="253" t="s">
        <v>85</v>
      </c>
      <c r="AM147" s="253" t="s">
        <v>86</v>
      </c>
      <c r="AN147" s="253" t="s">
        <v>13</v>
      </c>
      <c r="AO147" s="8"/>
    </row>
    <row r="148" spans="2:41">
      <c r="B148" s="9"/>
      <c r="C148" s="265"/>
      <c r="D148" s="253"/>
      <c r="E148" s="253"/>
      <c r="F148" s="253"/>
      <c r="G148" s="253"/>
      <c r="H148" s="253"/>
      <c r="I148" s="253"/>
      <c r="J148" s="268"/>
      <c r="K148" s="268"/>
      <c r="L148" s="268"/>
      <c r="M148" s="268" t="s">
        <v>82</v>
      </c>
      <c r="N148" s="268"/>
      <c r="O148" s="268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253"/>
      <c r="AJ148" s="253"/>
      <c r="AK148" s="253"/>
      <c r="AL148" s="253"/>
      <c r="AM148" s="253"/>
      <c r="AN148" s="253"/>
      <c r="AO148" s="8"/>
    </row>
    <row r="149" spans="2:41" ht="95.25">
      <c r="B149" s="9"/>
      <c r="C149" s="265"/>
      <c r="D149" s="253"/>
      <c r="E149" s="253"/>
      <c r="F149" s="253"/>
      <c r="G149" s="253"/>
      <c r="H149" s="253"/>
      <c r="I149" s="253"/>
      <c r="J149" s="19" t="s">
        <v>87</v>
      </c>
      <c r="K149" s="19" t="s">
        <v>88</v>
      </c>
      <c r="L149" s="19" t="s">
        <v>24</v>
      </c>
      <c r="M149" s="19" t="s">
        <v>86</v>
      </c>
      <c r="N149" s="19" t="s">
        <v>89</v>
      </c>
      <c r="O149" s="19" t="s">
        <v>13</v>
      </c>
      <c r="P149" s="266"/>
      <c r="Q149" s="266"/>
      <c r="R149" s="266"/>
      <c r="S149" s="266"/>
      <c r="T149" s="266"/>
      <c r="U149" s="253"/>
      <c r="V149" s="253"/>
      <c r="W149" s="253"/>
      <c r="X149" s="253"/>
      <c r="Y149" s="253"/>
      <c r="Z149" s="253"/>
      <c r="AA149" s="253"/>
      <c r="AB149" s="253"/>
      <c r="AC149" s="253"/>
      <c r="AD149" s="253"/>
      <c r="AE149" s="253"/>
      <c r="AF149" s="253"/>
      <c r="AG149" s="253"/>
      <c r="AH149" s="253"/>
      <c r="AI149" s="253"/>
      <c r="AJ149" s="253"/>
      <c r="AK149" s="253"/>
      <c r="AL149" s="253"/>
      <c r="AM149" s="253"/>
      <c r="AN149" s="253"/>
      <c r="AO149" s="8"/>
    </row>
    <row r="150" spans="2:41" ht="104.45" customHeight="1">
      <c r="B150" s="9"/>
      <c r="C150" s="61" t="s">
        <v>55</v>
      </c>
      <c r="D150" s="62" t="s">
        <v>90</v>
      </c>
      <c r="E150" s="114">
        <v>1</v>
      </c>
      <c r="F150" s="114" t="s">
        <v>137</v>
      </c>
      <c r="G150" s="63" t="s">
        <v>28</v>
      </c>
      <c r="H150" s="63" t="s">
        <v>28</v>
      </c>
      <c r="I150" s="63" t="s">
        <v>28</v>
      </c>
      <c r="J150" s="190">
        <v>1</v>
      </c>
      <c r="K150" s="190">
        <v>1</v>
      </c>
      <c r="L150" s="191">
        <f>K150/J150</f>
        <v>1</v>
      </c>
      <c r="M150" s="192">
        <f>'PATA 3A'!K206</f>
        <v>78523.45</v>
      </c>
      <c r="N150" s="192">
        <f>'PATA 3A'!L206</f>
        <v>58892.587499999994</v>
      </c>
      <c r="O150" s="193">
        <f>'PATA 3A'!M206</f>
        <v>0.75</v>
      </c>
      <c r="P150" s="302" t="s">
        <v>91</v>
      </c>
      <c r="Q150" s="303"/>
      <c r="R150" s="303"/>
      <c r="S150" s="303"/>
      <c r="T150" s="304"/>
      <c r="U150" s="134">
        <v>1</v>
      </c>
      <c r="V150" s="133">
        <v>1</v>
      </c>
      <c r="W150" s="37">
        <v>1</v>
      </c>
      <c r="X150" s="59">
        <v>19954.5</v>
      </c>
      <c r="Y150" s="37">
        <v>1</v>
      </c>
      <c r="Z150" s="129" t="s">
        <v>28</v>
      </c>
      <c r="AA150" s="129" t="s">
        <v>28</v>
      </c>
      <c r="AB150" s="129" t="s">
        <v>28</v>
      </c>
      <c r="AC150" s="129" t="s">
        <v>186</v>
      </c>
      <c r="AD150" s="129" t="s">
        <v>28</v>
      </c>
      <c r="AE150" s="129" t="s">
        <v>28</v>
      </c>
      <c r="AF150" s="129" t="s">
        <v>28</v>
      </c>
      <c r="AG150" s="129" t="s">
        <v>28</v>
      </c>
      <c r="AH150" s="129" t="s">
        <v>28</v>
      </c>
      <c r="AI150" s="129" t="s">
        <v>28</v>
      </c>
      <c r="AJ150" s="129" t="s">
        <v>28</v>
      </c>
      <c r="AK150" s="129" t="s">
        <v>28</v>
      </c>
      <c r="AL150" s="129" t="s">
        <v>28</v>
      </c>
      <c r="AM150" s="129" t="s">
        <v>28</v>
      </c>
      <c r="AN150" s="129" t="s">
        <v>28</v>
      </c>
      <c r="AO150" s="8"/>
    </row>
    <row r="151" spans="2:41" s="18" customFormat="1" ht="104.45" customHeight="1">
      <c r="B151" s="2"/>
      <c r="C151" s="53" t="s">
        <v>33</v>
      </c>
      <c r="D151" s="52"/>
      <c r="E151" s="51">
        <f>SUM(E150:E150)</f>
        <v>1</v>
      </c>
      <c r="F151" s="51">
        <f>SUM(F150:F150)</f>
        <v>0</v>
      </c>
      <c r="G151" s="51"/>
      <c r="H151" s="51"/>
      <c r="I151" s="51"/>
      <c r="J151" s="51"/>
      <c r="K151" s="51"/>
      <c r="L151" s="64">
        <f>SUM(L150)</f>
        <v>1</v>
      </c>
      <c r="M151" s="109">
        <f>SUM(M150)</f>
        <v>78523.45</v>
      </c>
      <c r="N151" s="109">
        <f>SUM(N150)</f>
        <v>58892.587499999994</v>
      </c>
      <c r="O151" s="64">
        <f>SUM(O150)</f>
        <v>0.75</v>
      </c>
      <c r="P151" s="51">
        <f t="shared" ref="P151:X151" si="0">SUM(P150:P150)</f>
        <v>0</v>
      </c>
      <c r="Q151" s="51">
        <f t="shared" si="0"/>
        <v>0</v>
      </c>
      <c r="R151" s="51">
        <f t="shared" si="0"/>
        <v>0</v>
      </c>
      <c r="S151" s="51">
        <f t="shared" si="0"/>
        <v>0</v>
      </c>
      <c r="T151" s="51">
        <f t="shared" si="0"/>
        <v>0</v>
      </c>
      <c r="U151" s="51">
        <f t="shared" si="0"/>
        <v>1</v>
      </c>
      <c r="V151" s="51">
        <f t="shared" si="0"/>
        <v>1</v>
      </c>
      <c r="W151" s="51">
        <f t="shared" si="0"/>
        <v>1</v>
      </c>
      <c r="X151" s="76">
        <f t="shared" si="0"/>
        <v>19954.5</v>
      </c>
      <c r="Y151" s="51"/>
      <c r="Z151" s="51"/>
      <c r="AA151" s="51"/>
      <c r="AB151" s="51"/>
      <c r="AC151" s="51"/>
      <c r="AD151" s="51"/>
      <c r="AE151" s="51"/>
      <c r="AF151" s="51"/>
      <c r="AG151" s="64"/>
      <c r="AH151" s="76"/>
      <c r="AI151" s="51"/>
      <c r="AJ151" s="51"/>
      <c r="AK151" s="51"/>
      <c r="AL151" s="51"/>
      <c r="AM151" s="51"/>
      <c r="AN151" s="51"/>
      <c r="AO151" s="17"/>
    </row>
    <row r="152" spans="2:41"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8"/>
    </row>
    <row r="153" spans="2:41">
      <c r="B153" s="9"/>
      <c r="C153" s="3" t="s">
        <v>35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3" t="s">
        <v>36</v>
      </c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8"/>
    </row>
    <row r="154" spans="2:41">
      <c r="B154" s="9"/>
      <c r="C154" s="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8"/>
    </row>
    <row r="155" spans="2:41">
      <c r="B155" s="9"/>
      <c r="C155" s="3" t="s">
        <v>37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3" t="s">
        <v>38</v>
      </c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8"/>
    </row>
    <row r="156" spans="2:41">
      <c r="B156" s="9"/>
      <c r="C156" s="3" t="s">
        <v>39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3" t="s">
        <v>39</v>
      </c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8"/>
    </row>
    <row r="157" spans="2:41">
      <c r="B157" s="9"/>
      <c r="C157" s="3" t="s">
        <v>40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3" t="s">
        <v>40</v>
      </c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8"/>
    </row>
    <row r="158" spans="2:41"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8"/>
    </row>
    <row r="159" spans="2:41" ht="15.75">
      <c r="B159" s="9"/>
      <c r="C159" s="60" t="s">
        <v>138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8"/>
    </row>
    <row r="160" spans="2:41"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8"/>
    </row>
    <row r="161" spans="2:41">
      <c r="B161" s="9"/>
      <c r="C161" s="57" t="s">
        <v>135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8"/>
    </row>
    <row r="162" spans="2:41">
      <c r="B162" s="9"/>
      <c r="C162" s="58" t="s">
        <v>93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8"/>
    </row>
    <row r="163" spans="2:41">
      <c r="B163" s="11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3"/>
    </row>
    <row r="166" spans="2:41" ht="15.75"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1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1" t="s">
        <v>96</v>
      </c>
      <c r="AO166" s="7"/>
    </row>
    <row r="167" spans="2:41" ht="18">
      <c r="B167" s="9"/>
      <c r="C167" s="262" t="s">
        <v>66</v>
      </c>
      <c r="D167" s="262"/>
      <c r="E167" s="262"/>
      <c r="F167" s="262"/>
      <c r="G167" s="262"/>
      <c r="H167" s="262"/>
      <c r="I167" s="262"/>
      <c r="J167" s="262"/>
      <c r="K167" s="262"/>
      <c r="L167" s="262"/>
      <c r="M167" s="262"/>
      <c r="N167" s="262"/>
      <c r="O167" s="262"/>
      <c r="P167" s="262"/>
      <c r="Q167" s="262"/>
      <c r="R167" s="262"/>
      <c r="S167" s="262"/>
      <c r="T167" s="262"/>
      <c r="U167" s="262"/>
      <c r="V167" s="262"/>
      <c r="W167" s="262"/>
      <c r="X167" s="262"/>
      <c r="Y167" s="262"/>
      <c r="Z167" s="262"/>
      <c r="AA167" s="262"/>
      <c r="AB167" s="262"/>
      <c r="AC167" s="262"/>
      <c r="AD167" s="262"/>
      <c r="AE167" s="262"/>
      <c r="AF167" s="262"/>
      <c r="AG167" s="262"/>
      <c r="AH167" s="262"/>
      <c r="AI167" s="262"/>
      <c r="AJ167" s="262"/>
      <c r="AK167" s="262"/>
      <c r="AL167" s="262"/>
      <c r="AM167" s="262"/>
      <c r="AN167" s="262"/>
      <c r="AO167" s="8"/>
    </row>
    <row r="168" spans="2:41" ht="15.75">
      <c r="B168" s="9"/>
      <c r="C168" s="256" t="str">
        <f>C4</f>
        <v>Bulan:…………… OKTOBER - DISEMBER …………  Tahun : ……… 2018…………..</v>
      </c>
      <c r="D168" s="256"/>
      <c r="E168" s="256"/>
      <c r="F168" s="256"/>
      <c r="G168" s="256"/>
      <c r="H168" s="256"/>
      <c r="I168" s="256"/>
      <c r="J168" s="256"/>
      <c r="K168" s="256"/>
      <c r="L168" s="256"/>
      <c r="M168" s="256"/>
      <c r="N168" s="256"/>
      <c r="O168" s="256"/>
      <c r="P168" s="256"/>
      <c r="Q168" s="256"/>
      <c r="R168" s="256"/>
      <c r="S168" s="256"/>
      <c r="T168" s="256"/>
      <c r="U168" s="256"/>
      <c r="V168" s="256"/>
      <c r="W168" s="256"/>
      <c r="X168" s="256"/>
      <c r="Y168" s="256"/>
      <c r="Z168" s="256"/>
      <c r="AA168" s="256"/>
      <c r="AB168" s="256"/>
      <c r="AC168" s="256"/>
      <c r="AD168" s="256"/>
      <c r="AE168" s="256"/>
      <c r="AF168" s="256"/>
      <c r="AG168" s="256"/>
      <c r="AH168" s="256"/>
      <c r="AI168" s="256"/>
      <c r="AJ168" s="256"/>
      <c r="AK168" s="256"/>
      <c r="AL168" s="256"/>
      <c r="AM168" s="256"/>
      <c r="AN168" s="256"/>
      <c r="AO168" s="8"/>
    </row>
    <row r="169" spans="2:41">
      <c r="B169" s="9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8"/>
    </row>
    <row r="170" spans="2:41" ht="15.75">
      <c r="B170" s="9"/>
      <c r="C170" s="3" t="s">
        <v>42</v>
      </c>
      <c r="D170" s="307" t="s">
        <v>41</v>
      </c>
      <c r="E170" s="307"/>
      <c r="F170" s="307"/>
      <c r="G170" s="307"/>
      <c r="H170" s="307"/>
      <c r="I170" s="307"/>
      <c r="J170" s="307"/>
      <c r="K170" s="307"/>
      <c r="L170" s="307"/>
      <c r="M170" s="307"/>
      <c r="N170" s="307"/>
      <c r="O170" s="307"/>
      <c r="P170" s="10"/>
      <c r="Q170" s="10"/>
      <c r="V170" s="10"/>
      <c r="W170" s="10"/>
      <c r="X170" s="10"/>
      <c r="Y170" s="10"/>
      <c r="Z170" s="10"/>
      <c r="AA170" s="3" t="s">
        <v>95</v>
      </c>
      <c r="AB170" s="10"/>
      <c r="AC170" s="10"/>
      <c r="AD170" s="10"/>
      <c r="AE170" s="307" t="s">
        <v>49</v>
      </c>
      <c r="AF170" s="307"/>
      <c r="AG170" s="307"/>
      <c r="AH170" s="307"/>
      <c r="AI170" s="307"/>
      <c r="AJ170" s="307"/>
      <c r="AK170" s="10"/>
      <c r="AL170" s="10"/>
      <c r="AM170" s="10"/>
      <c r="AN170" s="10"/>
      <c r="AO170" s="8"/>
    </row>
    <row r="171" spans="2:41" ht="15.75">
      <c r="B171" s="9"/>
      <c r="C171" s="3" t="s">
        <v>44</v>
      </c>
      <c r="D171" s="305" t="s">
        <v>43</v>
      </c>
      <c r="E171" s="305"/>
      <c r="F171" s="305"/>
      <c r="G171" s="305"/>
      <c r="H171" s="305"/>
      <c r="I171" s="305"/>
      <c r="J171" s="305"/>
      <c r="K171" s="305"/>
      <c r="L171" s="305"/>
      <c r="M171" s="305"/>
      <c r="N171" s="305"/>
      <c r="O171" s="305"/>
      <c r="P171" s="10"/>
      <c r="Q171" s="10"/>
      <c r="V171" s="10"/>
      <c r="W171" s="10"/>
      <c r="X171" s="10"/>
      <c r="Y171" s="10"/>
      <c r="Z171" s="10"/>
      <c r="AA171" s="3" t="s">
        <v>47</v>
      </c>
      <c r="AB171" s="10"/>
      <c r="AC171" s="10"/>
      <c r="AD171" s="10"/>
      <c r="AE171" s="306" t="s">
        <v>61</v>
      </c>
      <c r="AF171" s="306"/>
      <c r="AG171" s="306"/>
      <c r="AH171" s="306"/>
      <c r="AI171" s="306"/>
      <c r="AJ171" s="35"/>
      <c r="AK171" s="10"/>
      <c r="AL171" s="10"/>
      <c r="AM171" s="10"/>
      <c r="AN171" s="10"/>
      <c r="AO171" s="8"/>
    </row>
    <row r="172" spans="2:41">
      <c r="B172" s="9"/>
      <c r="C172" s="3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8"/>
    </row>
    <row r="173" spans="2:41" ht="44.25" customHeight="1">
      <c r="B173" s="9"/>
      <c r="C173" s="265" t="s">
        <v>50</v>
      </c>
      <c r="D173" s="265" t="s">
        <v>67</v>
      </c>
      <c r="E173" s="265"/>
      <c r="F173" s="265"/>
      <c r="G173" s="265"/>
      <c r="H173" s="265" t="s">
        <v>68</v>
      </c>
      <c r="I173" s="265"/>
      <c r="J173" s="265" t="s">
        <v>69</v>
      </c>
      <c r="K173" s="265"/>
      <c r="L173" s="265"/>
      <c r="M173" s="265"/>
      <c r="N173" s="265"/>
      <c r="O173" s="265"/>
      <c r="P173" s="265" t="s">
        <v>70</v>
      </c>
      <c r="Q173" s="265"/>
      <c r="R173" s="265"/>
      <c r="S173" s="265"/>
      <c r="T173" s="265"/>
      <c r="U173" s="265" t="s">
        <v>71</v>
      </c>
      <c r="V173" s="265"/>
      <c r="W173" s="265"/>
      <c r="X173" s="265"/>
      <c r="Y173" s="265"/>
      <c r="Z173" s="265" t="s">
        <v>72</v>
      </c>
      <c r="AA173" s="265"/>
      <c r="AB173" s="265"/>
      <c r="AC173" s="265"/>
      <c r="AD173" s="265"/>
      <c r="AE173" s="265" t="s">
        <v>73</v>
      </c>
      <c r="AF173" s="265"/>
      <c r="AG173" s="265"/>
      <c r="AH173" s="265"/>
      <c r="AI173" s="265"/>
      <c r="AJ173" s="265" t="s">
        <v>74</v>
      </c>
      <c r="AK173" s="265"/>
      <c r="AL173" s="265"/>
      <c r="AM173" s="265"/>
      <c r="AN173" s="265"/>
      <c r="AO173" s="8"/>
    </row>
    <row r="174" spans="2:41">
      <c r="B174" s="9"/>
      <c r="C174" s="265"/>
      <c r="D174" s="253" t="s">
        <v>120</v>
      </c>
      <c r="E174" s="253" t="s">
        <v>76</v>
      </c>
      <c r="F174" s="253" t="s">
        <v>77</v>
      </c>
      <c r="G174" s="253" t="s">
        <v>78</v>
      </c>
      <c r="H174" s="253" t="s">
        <v>79</v>
      </c>
      <c r="I174" s="253" t="s">
        <v>80</v>
      </c>
      <c r="J174" s="268" t="s">
        <v>92</v>
      </c>
      <c r="K174" s="268"/>
      <c r="L174" s="268"/>
      <c r="M174" s="268" t="s">
        <v>81</v>
      </c>
      <c r="N174" s="268"/>
      <c r="O174" s="268"/>
      <c r="P174" s="253" t="s">
        <v>83</v>
      </c>
      <c r="Q174" s="253" t="s">
        <v>84</v>
      </c>
      <c r="R174" s="253" t="s">
        <v>85</v>
      </c>
      <c r="S174" s="253" t="s">
        <v>86</v>
      </c>
      <c r="T174" s="253" t="s">
        <v>13</v>
      </c>
      <c r="U174" s="253" t="s">
        <v>83</v>
      </c>
      <c r="V174" s="253" t="s">
        <v>84</v>
      </c>
      <c r="W174" s="253" t="s">
        <v>85</v>
      </c>
      <c r="X174" s="253" t="s">
        <v>86</v>
      </c>
      <c r="Y174" s="253" t="s">
        <v>13</v>
      </c>
      <c r="Z174" s="253" t="s">
        <v>83</v>
      </c>
      <c r="AA174" s="253" t="s">
        <v>84</v>
      </c>
      <c r="AB174" s="253" t="s">
        <v>85</v>
      </c>
      <c r="AC174" s="253" t="s">
        <v>86</v>
      </c>
      <c r="AD174" s="253" t="s">
        <v>13</v>
      </c>
      <c r="AE174" s="253" t="s">
        <v>83</v>
      </c>
      <c r="AF174" s="253" t="s">
        <v>84</v>
      </c>
      <c r="AG174" s="253" t="s">
        <v>85</v>
      </c>
      <c r="AH174" s="253" t="s">
        <v>86</v>
      </c>
      <c r="AI174" s="253" t="s">
        <v>13</v>
      </c>
      <c r="AJ174" s="253" t="s">
        <v>83</v>
      </c>
      <c r="AK174" s="253" t="s">
        <v>84</v>
      </c>
      <c r="AL174" s="253" t="s">
        <v>85</v>
      </c>
      <c r="AM174" s="253" t="s">
        <v>86</v>
      </c>
      <c r="AN174" s="253" t="s">
        <v>13</v>
      </c>
      <c r="AO174" s="8"/>
    </row>
    <row r="175" spans="2:41">
      <c r="B175" s="9"/>
      <c r="C175" s="265"/>
      <c r="D175" s="253"/>
      <c r="E175" s="253"/>
      <c r="F175" s="253"/>
      <c r="G175" s="253"/>
      <c r="H175" s="253"/>
      <c r="I175" s="253"/>
      <c r="J175" s="268"/>
      <c r="K175" s="268"/>
      <c r="L175" s="268"/>
      <c r="M175" s="268" t="s">
        <v>82</v>
      </c>
      <c r="N175" s="268"/>
      <c r="O175" s="268"/>
      <c r="P175" s="253"/>
      <c r="Q175" s="253"/>
      <c r="R175" s="253"/>
      <c r="S175" s="253"/>
      <c r="T175" s="253"/>
      <c r="U175" s="253"/>
      <c r="V175" s="253"/>
      <c r="W175" s="253"/>
      <c r="X175" s="253"/>
      <c r="Y175" s="253"/>
      <c r="Z175" s="253"/>
      <c r="AA175" s="253"/>
      <c r="AB175" s="253"/>
      <c r="AC175" s="253"/>
      <c r="AD175" s="253"/>
      <c r="AE175" s="253"/>
      <c r="AF175" s="253"/>
      <c r="AG175" s="253"/>
      <c r="AH175" s="253"/>
      <c r="AI175" s="253"/>
      <c r="AJ175" s="253"/>
      <c r="AK175" s="253"/>
      <c r="AL175" s="253"/>
      <c r="AM175" s="253"/>
      <c r="AN175" s="253"/>
      <c r="AO175" s="8"/>
    </row>
    <row r="176" spans="2:41" ht="95.25">
      <c r="B176" s="9"/>
      <c r="C176" s="265"/>
      <c r="D176" s="253"/>
      <c r="E176" s="253"/>
      <c r="F176" s="253"/>
      <c r="G176" s="253"/>
      <c r="H176" s="253"/>
      <c r="I176" s="253"/>
      <c r="J176" s="19" t="s">
        <v>87</v>
      </c>
      <c r="K176" s="19" t="s">
        <v>88</v>
      </c>
      <c r="L176" s="19" t="s">
        <v>24</v>
      </c>
      <c r="M176" s="19" t="s">
        <v>86</v>
      </c>
      <c r="N176" s="19" t="s">
        <v>89</v>
      </c>
      <c r="O176" s="19" t="s">
        <v>13</v>
      </c>
      <c r="P176" s="266"/>
      <c r="Q176" s="266"/>
      <c r="R176" s="266"/>
      <c r="S176" s="266"/>
      <c r="T176" s="266"/>
      <c r="U176" s="253"/>
      <c r="V176" s="253"/>
      <c r="W176" s="253"/>
      <c r="X176" s="253"/>
      <c r="Y176" s="253"/>
      <c r="Z176" s="253"/>
      <c r="AA176" s="253"/>
      <c r="AB176" s="253"/>
      <c r="AC176" s="253"/>
      <c r="AD176" s="253"/>
      <c r="AE176" s="253"/>
      <c r="AF176" s="253"/>
      <c r="AG176" s="253"/>
      <c r="AH176" s="253"/>
      <c r="AI176" s="253"/>
      <c r="AJ176" s="253"/>
      <c r="AK176" s="253"/>
      <c r="AL176" s="253"/>
      <c r="AM176" s="253"/>
      <c r="AN176" s="253"/>
      <c r="AO176" s="8"/>
    </row>
    <row r="177" spans="2:41" ht="104.45" customHeight="1">
      <c r="B177" s="9"/>
      <c r="C177" s="21" t="s">
        <v>55</v>
      </c>
      <c r="D177" s="62" t="s">
        <v>90</v>
      </c>
      <c r="E177" s="114">
        <v>2</v>
      </c>
      <c r="F177" s="135" t="s">
        <v>142</v>
      </c>
      <c r="G177" s="63" t="s">
        <v>28</v>
      </c>
      <c r="H177" s="63" t="s">
        <v>28</v>
      </c>
      <c r="I177" s="63" t="s">
        <v>28</v>
      </c>
      <c r="J177" s="190">
        <v>1</v>
      </c>
      <c r="K177" s="190">
        <v>1</v>
      </c>
      <c r="L177" s="191">
        <f>K177/J177</f>
        <v>1</v>
      </c>
      <c r="M177" s="192">
        <f>'PATA 3A'!K242</f>
        <v>51969.75</v>
      </c>
      <c r="N177" s="192">
        <f>'PATA 3A'!L242</f>
        <v>38977.3125</v>
      </c>
      <c r="O177" s="193">
        <f>N177/M177</f>
        <v>0.75</v>
      </c>
      <c r="P177" s="302" t="s">
        <v>91</v>
      </c>
      <c r="Q177" s="303"/>
      <c r="R177" s="303"/>
      <c r="S177" s="303"/>
      <c r="T177" s="304"/>
      <c r="U177" s="134">
        <v>2</v>
      </c>
      <c r="V177" s="133">
        <v>2</v>
      </c>
      <c r="W177" s="66">
        <v>1</v>
      </c>
      <c r="X177" s="59">
        <v>71541.8</v>
      </c>
      <c r="Y177" s="37">
        <f>('PATA 3C'!V209*1)/'PATA 3C'!U209</f>
        <v>0.99998881772614046</v>
      </c>
      <c r="Z177" s="129" t="s">
        <v>28</v>
      </c>
      <c r="AA177" s="129" t="s">
        <v>28</v>
      </c>
      <c r="AB177" s="129" t="s">
        <v>28</v>
      </c>
      <c r="AC177" s="129" t="s">
        <v>186</v>
      </c>
      <c r="AD177" s="129" t="s">
        <v>28</v>
      </c>
      <c r="AE177" s="129">
        <v>1</v>
      </c>
      <c r="AF177" s="129" t="s">
        <v>28</v>
      </c>
      <c r="AG177" s="129" t="s">
        <v>28</v>
      </c>
      <c r="AH177" s="129" t="s">
        <v>28</v>
      </c>
      <c r="AI177" s="129" t="s">
        <v>28</v>
      </c>
      <c r="AJ177" s="129" t="s">
        <v>28</v>
      </c>
      <c r="AK177" s="129" t="s">
        <v>28</v>
      </c>
      <c r="AL177" s="129" t="s">
        <v>28</v>
      </c>
      <c r="AM177" s="129" t="s">
        <v>28</v>
      </c>
      <c r="AN177" s="129" t="s">
        <v>28</v>
      </c>
      <c r="AO177" s="8"/>
    </row>
    <row r="178" spans="2:41" ht="104.45" customHeight="1">
      <c r="B178" s="9"/>
      <c r="C178" s="53" t="s">
        <v>33</v>
      </c>
      <c r="D178" s="52"/>
      <c r="E178" s="51">
        <f>SUM(E177:E177)</f>
        <v>2</v>
      </c>
      <c r="F178" s="51">
        <f>SUM(F177:F177)</f>
        <v>0</v>
      </c>
      <c r="G178" s="51"/>
      <c r="H178" s="51"/>
      <c r="I178" s="51"/>
      <c r="J178" s="51">
        <f>SUM(J177)</f>
        <v>1</v>
      </c>
      <c r="K178" s="51">
        <f>SUM(K177)</f>
        <v>1</v>
      </c>
      <c r="L178" s="64">
        <f>SUM(L177)</f>
        <v>1</v>
      </c>
      <c r="M178" s="51"/>
      <c r="N178" s="51"/>
      <c r="O178" s="51"/>
      <c r="P178" s="51"/>
      <c r="Q178" s="51"/>
      <c r="R178" s="51"/>
      <c r="S178" s="51"/>
      <c r="T178" s="51"/>
      <c r="U178" s="51">
        <f>SUM(U177:U177)</f>
        <v>2</v>
      </c>
      <c r="V178" s="51">
        <f>SUM(V177:V177)</f>
        <v>2</v>
      </c>
      <c r="W178" s="51">
        <f>SUM(W177:W177)</f>
        <v>1</v>
      </c>
      <c r="X178" s="76">
        <f>SUM(X177:X177)</f>
        <v>71541.8</v>
      </c>
      <c r="Y178" s="221">
        <f>Y177</f>
        <v>0.99998881772614046</v>
      </c>
      <c r="Z178" s="51"/>
      <c r="AA178" s="51"/>
      <c r="AB178" s="51"/>
      <c r="AC178" s="51"/>
      <c r="AD178" s="51"/>
      <c r="AE178" s="51">
        <v>1</v>
      </c>
      <c r="AF178" s="51"/>
      <c r="AG178" s="64"/>
      <c r="AH178" s="76"/>
      <c r="AI178" s="51"/>
      <c r="AJ178" s="51"/>
      <c r="AK178" s="51"/>
      <c r="AL178" s="51"/>
      <c r="AM178" s="51"/>
      <c r="AN178" s="51"/>
      <c r="AO178" s="8"/>
    </row>
    <row r="179" spans="2:41">
      <c r="B179" s="9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8"/>
    </row>
    <row r="180" spans="2:41">
      <c r="B180" s="9"/>
      <c r="C180" s="3" t="s">
        <v>35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3" t="s">
        <v>36</v>
      </c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8"/>
    </row>
    <row r="181" spans="2:41">
      <c r="B181" s="9"/>
      <c r="C181" s="3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8"/>
    </row>
    <row r="182" spans="2:41">
      <c r="B182" s="9"/>
      <c r="C182" s="3" t="s">
        <v>37</v>
      </c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3" t="s">
        <v>38</v>
      </c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8"/>
    </row>
    <row r="183" spans="2:41">
      <c r="B183" s="9"/>
      <c r="C183" s="3" t="s">
        <v>39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3" t="s">
        <v>39</v>
      </c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8"/>
    </row>
    <row r="184" spans="2:41">
      <c r="B184" s="9"/>
      <c r="C184" s="3" t="s">
        <v>40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3" t="s">
        <v>40</v>
      </c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8"/>
    </row>
    <row r="185" spans="2:41">
      <c r="B185" s="9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8"/>
    </row>
    <row r="186" spans="2:41" ht="15.75">
      <c r="B186" s="9"/>
      <c r="C186" s="60" t="s">
        <v>138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8"/>
    </row>
    <row r="187" spans="2:41">
      <c r="B187" s="9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8"/>
    </row>
    <row r="188" spans="2:41">
      <c r="B188" s="9"/>
      <c r="C188" s="57" t="s">
        <v>135</v>
      </c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8"/>
    </row>
    <row r="189" spans="2:41">
      <c r="B189" s="9"/>
      <c r="C189" s="58" t="s">
        <v>93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8"/>
    </row>
    <row r="190" spans="2:41">
      <c r="B190" s="11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3"/>
    </row>
    <row r="193" spans="2:41" ht="15.75"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1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1" t="s">
        <v>96</v>
      </c>
      <c r="AO193" s="7"/>
    </row>
    <row r="194" spans="2:41" ht="18">
      <c r="B194" s="9"/>
      <c r="C194" s="262" t="s">
        <v>66</v>
      </c>
      <c r="D194" s="262"/>
      <c r="E194" s="262"/>
      <c r="F194" s="262"/>
      <c r="G194" s="262"/>
      <c r="H194" s="262"/>
      <c r="I194" s="262"/>
      <c r="J194" s="262"/>
      <c r="K194" s="262"/>
      <c r="L194" s="262"/>
      <c r="M194" s="262"/>
      <c r="N194" s="262"/>
      <c r="O194" s="262"/>
      <c r="P194" s="262"/>
      <c r="Q194" s="262"/>
      <c r="R194" s="262"/>
      <c r="S194" s="262"/>
      <c r="T194" s="262"/>
      <c r="U194" s="262"/>
      <c r="V194" s="262"/>
      <c r="W194" s="262"/>
      <c r="X194" s="262"/>
      <c r="Y194" s="262"/>
      <c r="Z194" s="262"/>
      <c r="AA194" s="262"/>
      <c r="AB194" s="262"/>
      <c r="AC194" s="262"/>
      <c r="AD194" s="262"/>
      <c r="AE194" s="262"/>
      <c r="AF194" s="262"/>
      <c r="AG194" s="262"/>
      <c r="AH194" s="262"/>
      <c r="AI194" s="262"/>
      <c r="AJ194" s="262"/>
      <c r="AK194" s="262"/>
      <c r="AL194" s="262"/>
      <c r="AM194" s="262"/>
      <c r="AN194" s="262"/>
      <c r="AO194" s="8"/>
    </row>
    <row r="195" spans="2:41" ht="15.75">
      <c r="B195" s="9"/>
      <c r="C195" s="256" t="str">
        <f>C4</f>
        <v>Bulan:…………… OKTOBER - DISEMBER …………  Tahun : ……… 2018…………..</v>
      </c>
      <c r="D195" s="256"/>
      <c r="E195" s="256"/>
      <c r="F195" s="256"/>
      <c r="G195" s="256"/>
      <c r="H195" s="256"/>
      <c r="I195" s="256"/>
      <c r="J195" s="256"/>
      <c r="K195" s="256"/>
      <c r="L195" s="256"/>
      <c r="M195" s="256"/>
      <c r="N195" s="256"/>
      <c r="O195" s="256"/>
      <c r="P195" s="256"/>
      <c r="Q195" s="256"/>
      <c r="R195" s="256"/>
      <c r="S195" s="256"/>
      <c r="T195" s="256"/>
      <c r="U195" s="256"/>
      <c r="V195" s="256"/>
      <c r="W195" s="256"/>
      <c r="X195" s="256"/>
      <c r="Y195" s="256"/>
      <c r="Z195" s="256"/>
      <c r="AA195" s="256"/>
      <c r="AB195" s="256"/>
      <c r="AC195" s="256"/>
      <c r="AD195" s="256"/>
      <c r="AE195" s="256"/>
      <c r="AF195" s="256"/>
      <c r="AG195" s="256"/>
      <c r="AH195" s="256"/>
      <c r="AI195" s="256"/>
      <c r="AJ195" s="256"/>
      <c r="AK195" s="256"/>
      <c r="AL195" s="256"/>
      <c r="AM195" s="256"/>
      <c r="AN195" s="256"/>
      <c r="AO195" s="8"/>
    </row>
    <row r="196" spans="2:41">
      <c r="B196" s="9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8"/>
    </row>
    <row r="197" spans="2:41" ht="15.75">
      <c r="B197" s="9"/>
      <c r="C197" s="3" t="s">
        <v>42</v>
      </c>
      <c r="D197" s="307" t="s">
        <v>41</v>
      </c>
      <c r="E197" s="307"/>
      <c r="F197" s="307"/>
      <c r="G197" s="307"/>
      <c r="H197" s="307"/>
      <c r="I197" s="307"/>
      <c r="J197" s="307"/>
      <c r="K197" s="307"/>
      <c r="L197" s="307"/>
      <c r="M197" s="307"/>
      <c r="N197" s="307"/>
      <c r="O197" s="307"/>
      <c r="P197" s="10"/>
      <c r="Q197" s="10"/>
      <c r="V197" s="10"/>
      <c r="W197" s="10"/>
      <c r="X197" s="10"/>
      <c r="Y197" s="10"/>
      <c r="Z197" s="10"/>
      <c r="AA197" s="3" t="s">
        <v>95</v>
      </c>
      <c r="AB197" s="10"/>
      <c r="AC197" s="10"/>
      <c r="AD197" s="10"/>
      <c r="AE197" s="307" t="s">
        <v>49</v>
      </c>
      <c r="AF197" s="307"/>
      <c r="AG197" s="307"/>
      <c r="AH197" s="307"/>
      <c r="AI197" s="307"/>
      <c r="AJ197" s="307"/>
      <c r="AK197" s="10"/>
      <c r="AL197" s="10"/>
      <c r="AM197" s="10"/>
      <c r="AN197" s="10"/>
      <c r="AO197" s="8"/>
    </row>
    <row r="198" spans="2:41" ht="15.75">
      <c r="B198" s="9"/>
      <c r="C198" s="3" t="s">
        <v>44</v>
      </c>
      <c r="D198" s="305" t="s">
        <v>43</v>
      </c>
      <c r="E198" s="305"/>
      <c r="F198" s="305"/>
      <c r="G198" s="305"/>
      <c r="H198" s="305"/>
      <c r="I198" s="305"/>
      <c r="J198" s="305"/>
      <c r="K198" s="305"/>
      <c r="L198" s="305"/>
      <c r="M198" s="305"/>
      <c r="N198" s="305"/>
      <c r="O198" s="305"/>
      <c r="P198" s="10"/>
      <c r="Q198" s="10"/>
      <c r="V198" s="10"/>
      <c r="W198" s="10"/>
      <c r="X198" s="10"/>
      <c r="Y198" s="10"/>
      <c r="Z198" s="10"/>
      <c r="AA198" s="3" t="s">
        <v>47</v>
      </c>
      <c r="AB198" s="10"/>
      <c r="AC198" s="10"/>
      <c r="AD198" s="10"/>
      <c r="AE198" s="306" t="s">
        <v>62</v>
      </c>
      <c r="AF198" s="306"/>
      <c r="AG198" s="306"/>
      <c r="AH198" s="306"/>
      <c r="AI198" s="306"/>
      <c r="AJ198" s="35"/>
      <c r="AK198" s="10"/>
      <c r="AL198" s="10"/>
      <c r="AM198" s="10"/>
      <c r="AN198" s="10"/>
      <c r="AO198" s="8"/>
    </row>
    <row r="199" spans="2:41">
      <c r="B199" s="9"/>
      <c r="C199" s="3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8"/>
    </row>
    <row r="200" spans="2:41" ht="44.25" customHeight="1">
      <c r="B200" s="9"/>
      <c r="C200" s="265" t="s">
        <v>50</v>
      </c>
      <c r="D200" s="265" t="s">
        <v>67</v>
      </c>
      <c r="E200" s="265"/>
      <c r="F200" s="265"/>
      <c r="G200" s="265"/>
      <c r="H200" s="265" t="s">
        <v>68</v>
      </c>
      <c r="I200" s="265"/>
      <c r="J200" s="265" t="s">
        <v>69</v>
      </c>
      <c r="K200" s="265"/>
      <c r="L200" s="265"/>
      <c r="M200" s="265"/>
      <c r="N200" s="265"/>
      <c r="O200" s="265"/>
      <c r="P200" s="265" t="s">
        <v>70</v>
      </c>
      <c r="Q200" s="265"/>
      <c r="R200" s="265"/>
      <c r="S200" s="265"/>
      <c r="T200" s="265"/>
      <c r="U200" s="265" t="s">
        <v>71</v>
      </c>
      <c r="V200" s="265"/>
      <c r="W200" s="265"/>
      <c r="X200" s="265"/>
      <c r="Y200" s="265"/>
      <c r="Z200" s="265" t="s">
        <v>72</v>
      </c>
      <c r="AA200" s="265"/>
      <c r="AB200" s="265"/>
      <c r="AC200" s="265"/>
      <c r="AD200" s="265"/>
      <c r="AE200" s="265" t="s">
        <v>73</v>
      </c>
      <c r="AF200" s="265"/>
      <c r="AG200" s="265"/>
      <c r="AH200" s="265"/>
      <c r="AI200" s="265"/>
      <c r="AJ200" s="265" t="s">
        <v>74</v>
      </c>
      <c r="AK200" s="265"/>
      <c r="AL200" s="265"/>
      <c r="AM200" s="265"/>
      <c r="AN200" s="265"/>
      <c r="AO200" s="8"/>
    </row>
    <row r="201" spans="2:41">
      <c r="B201" s="9"/>
      <c r="C201" s="265"/>
      <c r="D201" s="253" t="s">
        <v>120</v>
      </c>
      <c r="E201" s="253" t="s">
        <v>76</v>
      </c>
      <c r="F201" s="253" t="s">
        <v>77</v>
      </c>
      <c r="G201" s="253" t="s">
        <v>78</v>
      </c>
      <c r="H201" s="253" t="s">
        <v>79</v>
      </c>
      <c r="I201" s="253" t="s">
        <v>80</v>
      </c>
      <c r="J201" s="268" t="s">
        <v>92</v>
      </c>
      <c r="K201" s="268"/>
      <c r="L201" s="268"/>
      <c r="M201" s="268" t="s">
        <v>81</v>
      </c>
      <c r="N201" s="268"/>
      <c r="O201" s="268"/>
      <c r="P201" s="253" t="s">
        <v>83</v>
      </c>
      <c r="Q201" s="253" t="s">
        <v>84</v>
      </c>
      <c r="R201" s="253" t="s">
        <v>85</v>
      </c>
      <c r="S201" s="253" t="s">
        <v>86</v>
      </c>
      <c r="T201" s="253" t="s">
        <v>13</v>
      </c>
      <c r="U201" s="253" t="s">
        <v>83</v>
      </c>
      <c r="V201" s="253" t="s">
        <v>84</v>
      </c>
      <c r="W201" s="253" t="s">
        <v>85</v>
      </c>
      <c r="X201" s="253" t="s">
        <v>86</v>
      </c>
      <c r="Y201" s="253" t="s">
        <v>13</v>
      </c>
      <c r="Z201" s="253" t="s">
        <v>83</v>
      </c>
      <c r="AA201" s="253" t="s">
        <v>84</v>
      </c>
      <c r="AB201" s="253" t="s">
        <v>85</v>
      </c>
      <c r="AC201" s="253" t="s">
        <v>86</v>
      </c>
      <c r="AD201" s="253" t="s">
        <v>13</v>
      </c>
      <c r="AE201" s="253" t="s">
        <v>83</v>
      </c>
      <c r="AF201" s="253" t="s">
        <v>84</v>
      </c>
      <c r="AG201" s="253" t="s">
        <v>85</v>
      </c>
      <c r="AH201" s="253" t="s">
        <v>86</v>
      </c>
      <c r="AI201" s="253" t="s">
        <v>13</v>
      </c>
      <c r="AJ201" s="253" t="s">
        <v>83</v>
      </c>
      <c r="AK201" s="253" t="s">
        <v>84</v>
      </c>
      <c r="AL201" s="253" t="s">
        <v>85</v>
      </c>
      <c r="AM201" s="253" t="s">
        <v>86</v>
      </c>
      <c r="AN201" s="253" t="s">
        <v>13</v>
      </c>
      <c r="AO201" s="8"/>
    </row>
    <row r="202" spans="2:41">
      <c r="B202" s="9"/>
      <c r="C202" s="265"/>
      <c r="D202" s="253"/>
      <c r="E202" s="253"/>
      <c r="F202" s="253"/>
      <c r="G202" s="253"/>
      <c r="H202" s="253"/>
      <c r="I202" s="253"/>
      <c r="J202" s="268"/>
      <c r="K202" s="268"/>
      <c r="L202" s="268"/>
      <c r="M202" s="268" t="s">
        <v>82</v>
      </c>
      <c r="N202" s="268"/>
      <c r="O202" s="268"/>
      <c r="P202" s="253"/>
      <c r="Q202" s="253"/>
      <c r="R202" s="253"/>
      <c r="S202" s="253"/>
      <c r="T202" s="253"/>
      <c r="U202" s="253"/>
      <c r="V202" s="253"/>
      <c r="W202" s="253"/>
      <c r="X202" s="253"/>
      <c r="Y202" s="253"/>
      <c r="Z202" s="253"/>
      <c r="AA202" s="253"/>
      <c r="AB202" s="253"/>
      <c r="AC202" s="253"/>
      <c r="AD202" s="253"/>
      <c r="AE202" s="253"/>
      <c r="AF202" s="253"/>
      <c r="AG202" s="253"/>
      <c r="AH202" s="253"/>
      <c r="AI202" s="253"/>
      <c r="AJ202" s="253"/>
      <c r="AK202" s="253"/>
      <c r="AL202" s="253"/>
      <c r="AM202" s="253"/>
      <c r="AN202" s="253"/>
      <c r="AO202" s="8"/>
    </row>
    <row r="203" spans="2:41" ht="95.25">
      <c r="B203" s="9"/>
      <c r="C203" s="265"/>
      <c r="D203" s="253"/>
      <c r="E203" s="253"/>
      <c r="F203" s="253"/>
      <c r="G203" s="253"/>
      <c r="H203" s="253"/>
      <c r="I203" s="253"/>
      <c r="J203" s="19" t="s">
        <v>87</v>
      </c>
      <c r="K203" s="19" t="s">
        <v>88</v>
      </c>
      <c r="L203" s="19" t="s">
        <v>24</v>
      </c>
      <c r="M203" s="19" t="s">
        <v>86</v>
      </c>
      <c r="N203" s="19" t="s">
        <v>89</v>
      </c>
      <c r="O203" s="19" t="s">
        <v>13</v>
      </c>
      <c r="P203" s="266"/>
      <c r="Q203" s="266"/>
      <c r="R203" s="266"/>
      <c r="S203" s="266"/>
      <c r="T203" s="266"/>
      <c r="U203" s="253"/>
      <c r="V203" s="253"/>
      <c r="W203" s="253"/>
      <c r="X203" s="253"/>
      <c r="Y203" s="253"/>
      <c r="Z203" s="253"/>
      <c r="AA203" s="253"/>
      <c r="AB203" s="253"/>
      <c r="AC203" s="253"/>
      <c r="AD203" s="253"/>
      <c r="AE203" s="253"/>
      <c r="AF203" s="253"/>
      <c r="AG203" s="253"/>
      <c r="AH203" s="253"/>
      <c r="AI203" s="253"/>
      <c r="AJ203" s="253"/>
      <c r="AK203" s="253"/>
      <c r="AL203" s="253"/>
      <c r="AM203" s="253"/>
      <c r="AN203" s="253"/>
      <c r="AO203" s="8"/>
    </row>
    <row r="204" spans="2:41" ht="104.45" customHeight="1">
      <c r="B204" s="9"/>
      <c r="C204" s="21" t="s">
        <v>55</v>
      </c>
      <c r="D204" s="62" t="s">
        <v>90</v>
      </c>
      <c r="E204" s="114">
        <v>5</v>
      </c>
      <c r="F204" s="135" t="s">
        <v>143</v>
      </c>
      <c r="G204" s="63" t="s">
        <v>28</v>
      </c>
      <c r="H204" s="63" t="s">
        <v>28</v>
      </c>
      <c r="I204" s="63" t="s">
        <v>28</v>
      </c>
      <c r="J204" s="190">
        <v>1</v>
      </c>
      <c r="K204" s="190">
        <v>1</v>
      </c>
      <c r="L204" s="191">
        <v>1</v>
      </c>
      <c r="M204" s="192">
        <f>'PATA 3A'!K278</f>
        <v>68911.8</v>
      </c>
      <c r="N204" s="192">
        <f>'PATA 3A'!L278</f>
        <v>51683.850000000006</v>
      </c>
      <c r="O204" s="193">
        <f>N204/M204</f>
        <v>0.75</v>
      </c>
      <c r="P204" s="302" t="s">
        <v>91</v>
      </c>
      <c r="Q204" s="303"/>
      <c r="R204" s="303"/>
      <c r="S204" s="303"/>
      <c r="T204" s="304"/>
      <c r="U204" s="134">
        <v>5</v>
      </c>
      <c r="V204" s="133">
        <v>3</v>
      </c>
      <c r="W204" s="37">
        <f>V204/U204</f>
        <v>0.6</v>
      </c>
      <c r="X204" s="150">
        <f>'PATA 3C'!U242</f>
        <v>59816</v>
      </c>
      <c r="Y204" s="37">
        <v>1</v>
      </c>
      <c r="Z204" s="129" t="s">
        <v>28</v>
      </c>
      <c r="AA204" s="129" t="s">
        <v>28</v>
      </c>
      <c r="AB204" s="129" t="s">
        <v>28</v>
      </c>
      <c r="AC204" s="129" t="s">
        <v>186</v>
      </c>
      <c r="AD204" s="129" t="s">
        <v>28</v>
      </c>
      <c r="AE204" s="129" t="s">
        <v>28</v>
      </c>
      <c r="AF204" s="129" t="s">
        <v>28</v>
      </c>
      <c r="AG204" s="129" t="s">
        <v>28</v>
      </c>
      <c r="AH204" s="129" t="s">
        <v>28</v>
      </c>
      <c r="AI204" s="129" t="s">
        <v>28</v>
      </c>
      <c r="AJ204" s="129" t="s">
        <v>28</v>
      </c>
      <c r="AK204" s="129" t="s">
        <v>28</v>
      </c>
      <c r="AL204" s="129" t="s">
        <v>28</v>
      </c>
      <c r="AM204" s="129" t="s">
        <v>28</v>
      </c>
      <c r="AN204" s="129" t="s">
        <v>28</v>
      </c>
      <c r="AO204" s="8"/>
    </row>
    <row r="205" spans="2:41" ht="104.45" customHeight="1">
      <c r="B205" s="9"/>
      <c r="C205" s="53" t="s">
        <v>33</v>
      </c>
      <c r="D205" s="52"/>
      <c r="E205" s="51">
        <f>SUM(E204:E204)</f>
        <v>5</v>
      </c>
      <c r="F205" s="51">
        <f>SUM(F204:F204)</f>
        <v>0</v>
      </c>
      <c r="G205" s="51"/>
      <c r="H205" s="51"/>
      <c r="I205" s="51"/>
      <c r="J205" s="51">
        <f>SUM(J204:J204)</f>
        <v>1</v>
      </c>
      <c r="K205" s="51">
        <f>SUM(K204:K204)</f>
        <v>1</v>
      </c>
      <c r="L205" s="54">
        <v>1</v>
      </c>
      <c r="M205" s="76">
        <f>SUM(M204:M204)</f>
        <v>68911.8</v>
      </c>
      <c r="N205" s="76">
        <f>SUM(N204:N204)</f>
        <v>51683.850000000006</v>
      </c>
      <c r="O205" s="64">
        <f>SUM(O204)</f>
        <v>0.75</v>
      </c>
      <c r="P205" s="51"/>
      <c r="Q205" s="51"/>
      <c r="R205" s="51"/>
      <c r="S205" s="51"/>
      <c r="T205" s="51"/>
      <c r="U205" s="51">
        <f>SUM(U204:U204)</f>
        <v>5</v>
      </c>
      <c r="V205" s="51">
        <f>SUM(V204:V204)</f>
        <v>3</v>
      </c>
      <c r="W205" s="51">
        <f>SUM(W204:W204)</f>
        <v>0.6</v>
      </c>
      <c r="X205" s="76">
        <f>SUM(X204:X204)</f>
        <v>59816</v>
      </c>
      <c r="Y205" s="64">
        <f>Y204</f>
        <v>1</v>
      </c>
      <c r="Z205" s="51"/>
      <c r="AA205" s="51"/>
      <c r="AB205" s="51"/>
      <c r="AC205" s="51"/>
      <c r="AD205" s="51"/>
      <c r="AE205" s="51"/>
      <c r="AF205" s="51"/>
      <c r="AG205" s="64"/>
      <c r="AH205" s="76"/>
      <c r="AI205" s="51"/>
      <c r="AJ205" s="51"/>
      <c r="AK205" s="51"/>
      <c r="AL205" s="51"/>
      <c r="AM205" s="51"/>
      <c r="AN205" s="51"/>
      <c r="AO205" s="8"/>
    </row>
    <row r="206" spans="2:41">
      <c r="B206" s="9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8"/>
    </row>
    <row r="207" spans="2:41">
      <c r="B207" s="9"/>
      <c r="C207" s="3" t="s">
        <v>35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3" t="s">
        <v>36</v>
      </c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8"/>
    </row>
    <row r="208" spans="2:41">
      <c r="B208" s="9"/>
      <c r="C208" s="3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8"/>
    </row>
    <row r="209" spans="2:41">
      <c r="B209" s="9"/>
      <c r="C209" s="3" t="s">
        <v>37</v>
      </c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3" t="s">
        <v>38</v>
      </c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8"/>
    </row>
    <row r="210" spans="2:41">
      <c r="B210" s="9"/>
      <c r="C210" s="3" t="s">
        <v>39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3" t="s">
        <v>39</v>
      </c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8"/>
    </row>
    <row r="211" spans="2:41">
      <c r="B211" s="9"/>
      <c r="C211" s="3" t="s">
        <v>40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3" t="s">
        <v>40</v>
      </c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8"/>
    </row>
    <row r="212" spans="2:41"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8"/>
    </row>
    <row r="213" spans="2:41" ht="15.75">
      <c r="B213" s="9"/>
      <c r="C213" s="60" t="s">
        <v>138</v>
      </c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8"/>
    </row>
    <row r="214" spans="2:41">
      <c r="B214" s="9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8"/>
    </row>
    <row r="215" spans="2:41">
      <c r="B215" s="9"/>
      <c r="C215" s="57" t="s">
        <v>135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8"/>
    </row>
    <row r="216" spans="2:41">
      <c r="B216" s="9"/>
      <c r="C216" s="58" t="s">
        <v>93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8"/>
    </row>
    <row r="217" spans="2:41">
      <c r="B217" s="11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3"/>
    </row>
    <row r="220" spans="2:41" ht="15.75"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1" t="s">
        <v>96</v>
      </c>
      <c r="AO220" s="7"/>
    </row>
    <row r="221" spans="2:41" ht="18">
      <c r="B221" s="9"/>
      <c r="C221" s="262" t="s">
        <v>66</v>
      </c>
      <c r="D221" s="262"/>
      <c r="E221" s="262"/>
      <c r="F221" s="262"/>
      <c r="G221" s="262"/>
      <c r="H221" s="262"/>
      <c r="I221" s="262"/>
      <c r="J221" s="262"/>
      <c r="K221" s="262"/>
      <c r="L221" s="262"/>
      <c r="M221" s="262"/>
      <c r="N221" s="262"/>
      <c r="O221" s="262"/>
      <c r="P221" s="262"/>
      <c r="Q221" s="262"/>
      <c r="R221" s="262"/>
      <c r="S221" s="262"/>
      <c r="T221" s="262"/>
      <c r="U221" s="262"/>
      <c r="V221" s="262"/>
      <c r="W221" s="262"/>
      <c r="X221" s="262"/>
      <c r="Y221" s="262"/>
      <c r="Z221" s="262"/>
      <c r="AA221" s="262"/>
      <c r="AB221" s="262"/>
      <c r="AC221" s="262"/>
      <c r="AD221" s="262"/>
      <c r="AE221" s="262"/>
      <c r="AF221" s="262"/>
      <c r="AG221" s="262"/>
      <c r="AH221" s="262"/>
      <c r="AI221" s="262"/>
      <c r="AJ221" s="262"/>
      <c r="AK221" s="262"/>
      <c r="AL221" s="262"/>
      <c r="AM221" s="262"/>
      <c r="AN221" s="262"/>
      <c r="AO221" s="8"/>
    </row>
    <row r="222" spans="2:41" ht="15.75">
      <c r="B222" s="9"/>
      <c r="C222" s="256" t="str">
        <f>C4</f>
        <v>Bulan:…………… OKTOBER - DISEMBER …………  Tahun : ……… 2018…………..</v>
      </c>
      <c r="D222" s="256"/>
      <c r="E222" s="256"/>
      <c r="F222" s="256"/>
      <c r="G222" s="256"/>
      <c r="H222" s="256"/>
      <c r="I222" s="256"/>
      <c r="J222" s="256"/>
      <c r="K222" s="256"/>
      <c r="L222" s="256"/>
      <c r="M222" s="256"/>
      <c r="N222" s="256"/>
      <c r="O222" s="256"/>
      <c r="P222" s="256"/>
      <c r="Q222" s="256"/>
      <c r="R222" s="256"/>
      <c r="S222" s="256"/>
      <c r="T222" s="256"/>
      <c r="U222" s="256"/>
      <c r="V222" s="256"/>
      <c r="W222" s="256"/>
      <c r="X222" s="256"/>
      <c r="Y222" s="256"/>
      <c r="Z222" s="256"/>
      <c r="AA222" s="256"/>
      <c r="AB222" s="256"/>
      <c r="AC222" s="256"/>
      <c r="AD222" s="256"/>
      <c r="AE222" s="256"/>
      <c r="AF222" s="256"/>
      <c r="AG222" s="256"/>
      <c r="AH222" s="256"/>
      <c r="AI222" s="256"/>
      <c r="AJ222" s="256"/>
      <c r="AK222" s="256"/>
      <c r="AL222" s="256"/>
      <c r="AM222" s="256"/>
      <c r="AN222" s="256"/>
      <c r="AO222" s="8"/>
    </row>
    <row r="223" spans="2:41">
      <c r="B223" s="9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8"/>
    </row>
    <row r="224" spans="2:41" ht="15.75">
      <c r="B224" s="9"/>
      <c r="C224" s="3" t="s">
        <v>42</v>
      </c>
      <c r="D224" s="307" t="s">
        <v>41</v>
      </c>
      <c r="E224" s="307"/>
      <c r="F224" s="307"/>
      <c r="G224" s="307"/>
      <c r="H224" s="307"/>
      <c r="I224" s="307"/>
      <c r="J224" s="307"/>
      <c r="K224" s="307"/>
      <c r="L224" s="307"/>
      <c r="M224" s="307"/>
      <c r="N224" s="307"/>
      <c r="O224" s="307"/>
      <c r="P224" s="10"/>
      <c r="Q224" s="10"/>
      <c r="V224" s="10"/>
      <c r="W224" s="10"/>
      <c r="X224" s="10"/>
      <c r="Y224" s="10"/>
      <c r="Z224" s="10"/>
      <c r="AA224" s="3" t="s">
        <v>95</v>
      </c>
      <c r="AB224" s="10"/>
      <c r="AC224" s="10"/>
      <c r="AD224" s="10"/>
      <c r="AE224" s="307" t="s">
        <v>49</v>
      </c>
      <c r="AF224" s="307"/>
      <c r="AG224" s="307"/>
      <c r="AH224" s="307"/>
      <c r="AI224" s="307"/>
      <c r="AJ224" s="307"/>
      <c r="AK224" s="10"/>
      <c r="AL224" s="10"/>
      <c r="AM224" s="10"/>
      <c r="AN224" s="10"/>
      <c r="AO224" s="8"/>
    </row>
    <row r="225" spans="2:41" ht="15.75">
      <c r="B225" s="9"/>
      <c r="C225" s="3" t="s">
        <v>44</v>
      </c>
      <c r="D225" s="305" t="s">
        <v>43</v>
      </c>
      <c r="E225" s="305"/>
      <c r="F225" s="305"/>
      <c r="G225" s="305"/>
      <c r="H225" s="305"/>
      <c r="I225" s="305"/>
      <c r="J225" s="305"/>
      <c r="K225" s="305"/>
      <c r="L225" s="305"/>
      <c r="M225" s="305"/>
      <c r="N225" s="305"/>
      <c r="O225" s="305"/>
      <c r="P225" s="10"/>
      <c r="Q225" s="10"/>
      <c r="V225" s="10"/>
      <c r="W225" s="10"/>
      <c r="X225" s="10"/>
      <c r="Y225" s="10"/>
      <c r="Z225" s="10"/>
      <c r="AA225" s="3" t="s">
        <v>47</v>
      </c>
      <c r="AB225" s="10"/>
      <c r="AC225" s="10"/>
      <c r="AD225" s="10"/>
      <c r="AE225" s="306" t="s">
        <v>63</v>
      </c>
      <c r="AF225" s="306"/>
      <c r="AG225" s="306"/>
      <c r="AH225" s="306"/>
      <c r="AI225" s="306"/>
      <c r="AJ225" s="35"/>
      <c r="AK225" s="10"/>
      <c r="AL225" s="10"/>
      <c r="AM225" s="10"/>
      <c r="AN225" s="10"/>
      <c r="AO225" s="8"/>
    </row>
    <row r="226" spans="2:41">
      <c r="B226" s="9"/>
      <c r="C226" s="3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8"/>
    </row>
    <row r="227" spans="2:41" ht="44.25" customHeight="1">
      <c r="B227" s="9"/>
      <c r="C227" s="265" t="s">
        <v>50</v>
      </c>
      <c r="D227" s="265" t="s">
        <v>67</v>
      </c>
      <c r="E227" s="265"/>
      <c r="F227" s="265"/>
      <c r="G227" s="265"/>
      <c r="H227" s="265" t="s">
        <v>68</v>
      </c>
      <c r="I227" s="265"/>
      <c r="J227" s="265" t="s">
        <v>69</v>
      </c>
      <c r="K227" s="265"/>
      <c r="L227" s="265"/>
      <c r="M227" s="265"/>
      <c r="N227" s="265"/>
      <c r="O227" s="265"/>
      <c r="P227" s="265" t="s">
        <v>70</v>
      </c>
      <c r="Q227" s="265"/>
      <c r="R227" s="265"/>
      <c r="S227" s="265"/>
      <c r="T227" s="265"/>
      <c r="U227" s="265" t="s">
        <v>71</v>
      </c>
      <c r="V227" s="265"/>
      <c r="W227" s="265"/>
      <c r="X227" s="265"/>
      <c r="Y227" s="265"/>
      <c r="Z227" s="265" t="s">
        <v>72</v>
      </c>
      <c r="AA227" s="265"/>
      <c r="AB227" s="265"/>
      <c r="AC227" s="265"/>
      <c r="AD227" s="265"/>
      <c r="AE227" s="265" t="s">
        <v>73</v>
      </c>
      <c r="AF227" s="265"/>
      <c r="AG227" s="265"/>
      <c r="AH227" s="265"/>
      <c r="AI227" s="265"/>
      <c r="AJ227" s="265" t="s">
        <v>74</v>
      </c>
      <c r="AK227" s="265"/>
      <c r="AL227" s="265"/>
      <c r="AM227" s="265"/>
      <c r="AN227" s="265"/>
      <c r="AO227" s="8"/>
    </row>
    <row r="228" spans="2:41">
      <c r="B228" s="9"/>
      <c r="C228" s="265"/>
      <c r="D228" s="253" t="s">
        <v>120</v>
      </c>
      <c r="E228" s="253" t="s">
        <v>76</v>
      </c>
      <c r="F228" s="253" t="s">
        <v>77</v>
      </c>
      <c r="G228" s="253" t="s">
        <v>78</v>
      </c>
      <c r="H228" s="253" t="s">
        <v>79</v>
      </c>
      <c r="I228" s="253" t="s">
        <v>80</v>
      </c>
      <c r="J228" s="268" t="s">
        <v>92</v>
      </c>
      <c r="K228" s="268"/>
      <c r="L228" s="268"/>
      <c r="M228" s="268" t="s">
        <v>81</v>
      </c>
      <c r="N228" s="268"/>
      <c r="O228" s="268"/>
      <c r="P228" s="253" t="s">
        <v>83</v>
      </c>
      <c r="Q228" s="253" t="s">
        <v>84</v>
      </c>
      <c r="R228" s="253" t="s">
        <v>85</v>
      </c>
      <c r="S228" s="253" t="s">
        <v>86</v>
      </c>
      <c r="T228" s="253" t="s">
        <v>13</v>
      </c>
      <c r="U228" s="253" t="s">
        <v>83</v>
      </c>
      <c r="V228" s="253" t="s">
        <v>84</v>
      </c>
      <c r="W228" s="253" t="s">
        <v>85</v>
      </c>
      <c r="X228" s="253" t="s">
        <v>86</v>
      </c>
      <c r="Y228" s="253" t="s">
        <v>13</v>
      </c>
      <c r="Z228" s="253" t="s">
        <v>83</v>
      </c>
      <c r="AA228" s="253" t="s">
        <v>84</v>
      </c>
      <c r="AB228" s="253" t="s">
        <v>85</v>
      </c>
      <c r="AC228" s="253" t="s">
        <v>86</v>
      </c>
      <c r="AD228" s="253" t="s">
        <v>13</v>
      </c>
      <c r="AE228" s="253" t="s">
        <v>83</v>
      </c>
      <c r="AF228" s="253" t="s">
        <v>84</v>
      </c>
      <c r="AG228" s="253" t="s">
        <v>85</v>
      </c>
      <c r="AH228" s="253" t="s">
        <v>86</v>
      </c>
      <c r="AI228" s="253" t="s">
        <v>13</v>
      </c>
      <c r="AJ228" s="253" t="s">
        <v>83</v>
      </c>
      <c r="AK228" s="253" t="s">
        <v>84</v>
      </c>
      <c r="AL228" s="253" t="s">
        <v>85</v>
      </c>
      <c r="AM228" s="253" t="s">
        <v>86</v>
      </c>
      <c r="AN228" s="253" t="s">
        <v>13</v>
      </c>
      <c r="AO228" s="8"/>
    </row>
    <row r="229" spans="2:41">
      <c r="B229" s="9"/>
      <c r="C229" s="265"/>
      <c r="D229" s="253"/>
      <c r="E229" s="253"/>
      <c r="F229" s="253"/>
      <c r="G229" s="253"/>
      <c r="H229" s="253"/>
      <c r="I229" s="253"/>
      <c r="J229" s="268"/>
      <c r="K229" s="268"/>
      <c r="L229" s="268"/>
      <c r="M229" s="268" t="s">
        <v>82</v>
      </c>
      <c r="N229" s="268"/>
      <c r="O229" s="268"/>
      <c r="P229" s="253"/>
      <c r="Q229" s="253"/>
      <c r="R229" s="253"/>
      <c r="S229" s="253"/>
      <c r="T229" s="253"/>
      <c r="U229" s="253"/>
      <c r="V229" s="253"/>
      <c r="W229" s="253"/>
      <c r="X229" s="253"/>
      <c r="Y229" s="253"/>
      <c r="Z229" s="253"/>
      <c r="AA229" s="253"/>
      <c r="AB229" s="253"/>
      <c r="AC229" s="253"/>
      <c r="AD229" s="253"/>
      <c r="AE229" s="253"/>
      <c r="AF229" s="253"/>
      <c r="AG229" s="253"/>
      <c r="AH229" s="253"/>
      <c r="AI229" s="253"/>
      <c r="AJ229" s="253"/>
      <c r="AK229" s="253"/>
      <c r="AL229" s="253"/>
      <c r="AM229" s="253"/>
      <c r="AN229" s="253"/>
      <c r="AO229" s="8"/>
    </row>
    <row r="230" spans="2:41" ht="95.25">
      <c r="B230" s="9"/>
      <c r="C230" s="265"/>
      <c r="D230" s="253"/>
      <c r="E230" s="253"/>
      <c r="F230" s="253"/>
      <c r="G230" s="253"/>
      <c r="H230" s="253"/>
      <c r="I230" s="253"/>
      <c r="J230" s="19" t="s">
        <v>87</v>
      </c>
      <c r="K230" s="19" t="s">
        <v>88</v>
      </c>
      <c r="L230" s="19" t="s">
        <v>24</v>
      </c>
      <c r="M230" s="19" t="s">
        <v>86</v>
      </c>
      <c r="N230" s="19" t="s">
        <v>89</v>
      </c>
      <c r="O230" s="19" t="s">
        <v>13</v>
      </c>
      <c r="P230" s="266"/>
      <c r="Q230" s="266"/>
      <c r="R230" s="266"/>
      <c r="S230" s="266"/>
      <c r="T230" s="266"/>
      <c r="U230" s="253"/>
      <c r="V230" s="253"/>
      <c r="W230" s="253"/>
      <c r="X230" s="253"/>
      <c r="Y230" s="253"/>
      <c r="Z230" s="253"/>
      <c r="AA230" s="253"/>
      <c r="AB230" s="253"/>
      <c r="AC230" s="253"/>
      <c r="AD230" s="253"/>
      <c r="AE230" s="253"/>
      <c r="AF230" s="253"/>
      <c r="AG230" s="253"/>
      <c r="AH230" s="253"/>
      <c r="AI230" s="253"/>
      <c r="AJ230" s="253"/>
      <c r="AK230" s="253"/>
      <c r="AL230" s="253"/>
      <c r="AM230" s="253"/>
      <c r="AN230" s="253"/>
      <c r="AO230" s="8"/>
    </row>
    <row r="231" spans="2:41" ht="104.45" customHeight="1">
      <c r="B231" s="9"/>
      <c r="C231" s="61" t="s">
        <v>55</v>
      </c>
      <c r="D231" s="62" t="s">
        <v>90</v>
      </c>
      <c r="E231" s="114">
        <v>4</v>
      </c>
      <c r="F231" s="135" t="s">
        <v>144</v>
      </c>
      <c r="G231" s="63" t="s">
        <v>28</v>
      </c>
      <c r="H231" s="63" t="s">
        <v>28</v>
      </c>
      <c r="I231" s="63" t="s">
        <v>28</v>
      </c>
      <c r="J231" s="315" t="s">
        <v>130</v>
      </c>
      <c r="K231" s="316"/>
      <c r="L231" s="316"/>
      <c r="M231" s="316"/>
      <c r="N231" s="316"/>
      <c r="O231" s="317"/>
      <c r="P231" s="302" t="s">
        <v>91</v>
      </c>
      <c r="Q231" s="303"/>
      <c r="R231" s="303"/>
      <c r="S231" s="303"/>
      <c r="T231" s="304"/>
      <c r="U231" s="134">
        <v>4</v>
      </c>
      <c r="V231" s="133">
        <v>1</v>
      </c>
      <c r="W231" s="37">
        <f>V231/U231</f>
        <v>0.25</v>
      </c>
      <c r="X231" s="59">
        <v>20000</v>
      </c>
      <c r="Y231" s="37">
        <v>1</v>
      </c>
      <c r="Z231" s="129" t="s">
        <v>28</v>
      </c>
      <c r="AA231" s="129" t="s">
        <v>28</v>
      </c>
      <c r="AB231" s="129" t="s">
        <v>28</v>
      </c>
      <c r="AC231" s="129" t="s">
        <v>186</v>
      </c>
      <c r="AD231" s="129" t="s">
        <v>28</v>
      </c>
      <c r="AE231" s="129" t="s">
        <v>28</v>
      </c>
      <c r="AF231" s="129" t="s">
        <v>28</v>
      </c>
      <c r="AG231" s="129" t="s">
        <v>28</v>
      </c>
      <c r="AH231" s="129" t="s">
        <v>28</v>
      </c>
      <c r="AI231" s="129" t="s">
        <v>28</v>
      </c>
      <c r="AJ231" s="129" t="s">
        <v>28</v>
      </c>
      <c r="AK231" s="129" t="s">
        <v>28</v>
      </c>
      <c r="AL231" s="129" t="s">
        <v>28</v>
      </c>
      <c r="AM231" s="129" t="s">
        <v>28</v>
      </c>
      <c r="AN231" s="129" t="s">
        <v>28</v>
      </c>
      <c r="AO231" s="8"/>
    </row>
    <row r="232" spans="2:41" ht="104.45" customHeight="1">
      <c r="B232" s="9"/>
      <c r="C232" s="53" t="s">
        <v>33</v>
      </c>
      <c r="D232" s="52"/>
      <c r="E232" s="51">
        <f>SUM(E231:E231)</f>
        <v>4</v>
      </c>
      <c r="F232" s="51">
        <f>SUM(F231:F231)</f>
        <v>0</v>
      </c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>
        <f>SUM(U231:U231)</f>
        <v>4</v>
      </c>
      <c r="V232" s="51">
        <f>SUM(V231:V231)</f>
        <v>1</v>
      </c>
      <c r="W232" s="64">
        <f>W231</f>
        <v>0.25</v>
      </c>
      <c r="X232" s="76">
        <f>SUM(X231:X231)</f>
        <v>20000</v>
      </c>
      <c r="Y232" s="64">
        <f>Y231</f>
        <v>1</v>
      </c>
      <c r="Z232" s="51"/>
      <c r="AA232" s="51"/>
      <c r="AB232" s="51"/>
      <c r="AC232" s="51"/>
      <c r="AD232" s="51"/>
      <c r="AE232" s="51"/>
      <c r="AF232" s="51"/>
      <c r="AG232" s="64"/>
      <c r="AH232" s="76"/>
      <c r="AI232" s="51"/>
      <c r="AJ232" s="51"/>
      <c r="AK232" s="51"/>
      <c r="AL232" s="51"/>
      <c r="AM232" s="51"/>
      <c r="AN232" s="51"/>
      <c r="AO232" s="8"/>
    </row>
    <row r="233" spans="2:41">
      <c r="B233" s="9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8"/>
    </row>
    <row r="234" spans="2:41">
      <c r="B234" s="9"/>
      <c r="C234" s="3" t="s">
        <v>35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3" t="s">
        <v>36</v>
      </c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8"/>
    </row>
    <row r="235" spans="2:41">
      <c r="B235" s="9"/>
      <c r="C235" s="3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8"/>
    </row>
    <row r="236" spans="2:41">
      <c r="B236" s="9"/>
      <c r="C236" s="3" t="s">
        <v>37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3" t="s">
        <v>38</v>
      </c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8"/>
    </row>
    <row r="237" spans="2:41">
      <c r="B237" s="9"/>
      <c r="C237" s="3" t="s">
        <v>39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3" t="s">
        <v>39</v>
      </c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8"/>
    </row>
    <row r="238" spans="2:41">
      <c r="B238" s="9"/>
      <c r="C238" s="3" t="s">
        <v>40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3" t="s">
        <v>40</v>
      </c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8"/>
    </row>
    <row r="239" spans="2:41">
      <c r="B239" s="9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8"/>
    </row>
    <row r="240" spans="2:41" ht="15.75">
      <c r="B240" s="9"/>
      <c r="C240" s="60" t="s">
        <v>138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8"/>
    </row>
    <row r="241" spans="2:41">
      <c r="B241" s="9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8"/>
    </row>
    <row r="242" spans="2:41">
      <c r="B242" s="9"/>
      <c r="C242" s="57" t="s">
        <v>135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8"/>
    </row>
    <row r="243" spans="2:41">
      <c r="B243" s="9"/>
      <c r="C243" s="58" t="s">
        <v>93</v>
      </c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8"/>
    </row>
    <row r="244" spans="2:41">
      <c r="B244" s="11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3"/>
    </row>
    <row r="247" spans="2:41" ht="15.75">
      <c r="B247" s="5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1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1" t="s">
        <v>96</v>
      </c>
      <c r="AO247" s="7"/>
    </row>
    <row r="248" spans="2:41" ht="18">
      <c r="B248" s="9"/>
      <c r="C248" s="262" t="s">
        <v>66</v>
      </c>
      <c r="D248" s="262"/>
      <c r="E248" s="262"/>
      <c r="F248" s="262"/>
      <c r="G248" s="262"/>
      <c r="H248" s="262"/>
      <c r="I248" s="262"/>
      <c r="J248" s="262"/>
      <c r="K248" s="262"/>
      <c r="L248" s="262"/>
      <c r="M248" s="262"/>
      <c r="N248" s="262"/>
      <c r="O248" s="262"/>
      <c r="P248" s="262"/>
      <c r="Q248" s="262"/>
      <c r="R248" s="262"/>
      <c r="S248" s="262"/>
      <c r="T248" s="262"/>
      <c r="U248" s="262"/>
      <c r="V248" s="262"/>
      <c r="W248" s="262"/>
      <c r="X248" s="262"/>
      <c r="Y248" s="262"/>
      <c r="Z248" s="262"/>
      <c r="AA248" s="262"/>
      <c r="AB248" s="262"/>
      <c r="AC248" s="262"/>
      <c r="AD248" s="262"/>
      <c r="AE248" s="262"/>
      <c r="AF248" s="262"/>
      <c r="AG248" s="262"/>
      <c r="AH248" s="262"/>
      <c r="AI248" s="262"/>
      <c r="AJ248" s="262"/>
      <c r="AK248" s="262"/>
      <c r="AL248" s="262"/>
      <c r="AM248" s="262"/>
      <c r="AN248" s="262"/>
      <c r="AO248" s="8"/>
    </row>
    <row r="249" spans="2:41" ht="15.75">
      <c r="B249" s="9"/>
      <c r="C249" s="256" t="str">
        <f>C4</f>
        <v>Bulan:…………… OKTOBER - DISEMBER …………  Tahun : ……… 2018…………..</v>
      </c>
      <c r="D249" s="256"/>
      <c r="E249" s="256"/>
      <c r="F249" s="256"/>
      <c r="G249" s="256"/>
      <c r="H249" s="256"/>
      <c r="I249" s="256"/>
      <c r="J249" s="256"/>
      <c r="K249" s="256"/>
      <c r="L249" s="256"/>
      <c r="M249" s="256"/>
      <c r="N249" s="256"/>
      <c r="O249" s="256"/>
      <c r="P249" s="256"/>
      <c r="Q249" s="256"/>
      <c r="R249" s="256"/>
      <c r="S249" s="256"/>
      <c r="T249" s="256"/>
      <c r="U249" s="256"/>
      <c r="V249" s="256"/>
      <c r="W249" s="256"/>
      <c r="X249" s="256"/>
      <c r="Y249" s="256"/>
      <c r="Z249" s="256"/>
      <c r="AA249" s="256"/>
      <c r="AB249" s="256"/>
      <c r="AC249" s="256"/>
      <c r="AD249" s="256"/>
      <c r="AE249" s="256"/>
      <c r="AF249" s="256"/>
      <c r="AG249" s="256"/>
      <c r="AH249" s="256"/>
      <c r="AI249" s="256"/>
      <c r="AJ249" s="256"/>
      <c r="AK249" s="256"/>
      <c r="AL249" s="256"/>
      <c r="AM249" s="256"/>
      <c r="AN249" s="256"/>
      <c r="AO249" s="8"/>
    </row>
    <row r="250" spans="2:41">
      <c r="B250" s="9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8"/>
    </row>
    <row r="251" spans="2:41" ht="15.75">
      <c r="B251" s="9"/>
      <c r="C251" s="3" t="s">
        <v>42</v>
      </c>
      <c r="D251" s="307" t="s">
        <v>41</v>
      </c>
      <c r="E251" s="307"/>
      <c r="F251" s="307"/>
      <c r="G251" s="307"/>
      <c r="H251" s="307"/>
      <c r="I251" s="307"/>
      <c r="J251" s="307"/>
      <c r="K251" s="307"/>
      <c r="L251" s="307"/>
      <c r="M251" s="307"/>
      <c r="N251" s="307"/>
      <c r="O251" s="307"/>
      <c r="P251" s="10"/>
      <c r="Q251" s="10"/>
      <c r="V251" s="10"/>
      <c r="W251" s="10"/>
      <c r="X251" s="10"/>
      <c r="Y251" s="10"/>
      <c r="Z251" s="10"/>
      <c r="AA251" s="3" t="s">
        <v>95</v>
      </c>
      <c r="AB251" s="10"/>
      <c r="AC251" s="10"/>
      <c r="AD251" s="10"/>
      <c r="AE251" s="307" t="s">
        <v>49</v>
      </c>
      <c r="AF251" s="307"/>
      <c r="AG251" s="307"/>
      <c r="AH251" s="307"/>
      <c r="AI251" s="307"/>
      <c r="AJ251" s="307"/>
      <c r="AK251" s="10"/>
      <c r="AL251" s="10"/>
      <c r="AM251" s="10"/>
      <c r="AN251" s="10"/>
      <c r="AO251" s="8"/>
    </row>
    <row r="252" spans="2:41" ht="15.75">
      <c r="B252" s="9"/>
      <c r="C252" s="3" t="s">
        <v>44</v>
      </c>
      <c r="D252" s="305" t="s">
        <v>43</v>
      </c>
      <c r="E252" s="305"/>
      <c r="F252" s="305"/>
      <c r="G252" s="305"/>
      <c r="H252" s="305"/>
      <c r="I252" s="305"/>
      <c r="J252" s="305"/>
      <c r="K252" s="305"/>
      <c r="L252" s="305"/>
      <c r="M252" s="305"/>
      <c r="N252" s="305"/>
      <c r="O252" s="305"/>
      <c r="P252" s="10"/>
      <c r="Q252" s="10"/>
      <c r="V252" s="10"/>
      <c r="W252" s="10"/>
      <c r="X252" s="10"/>
      <c r="Y252" s="10"/>
      <c r="Z252" s="10"/>
      <c r="AA252" s="3" t="s">
        <v>47</v>
      </c>
      <c r="AB252" s="10"/>
      <c r="AC252" s="10"/>
      <c r="AD252" s="10"/>
      <c r="AE252" s="306" t="s">
        <v>64</v>
      </c>
      <c r="AF252" s="306"/>
      <c r="AG252" s="306"/>
      <c r="AH252" s="306"/>
      <c r="AI252" s="306"/>
      <c r="AJ252" s="35"/>
      <c r="AK252" s="10"/>
      <c r="AL252" s="10"/>
      <c r="AM252" s="10"/>
      <c r="AN252" s="10"/>
      <c r="AO252" s="8"/>
    </row>
    <row r="253" spans="2:41">
      <c r="B253" s="9"/>
      <c r="C253" s="3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8"/>
    </row>
    <row r="254" spans="2:41" ht="44.25" customHeight="1">
      <c r="B254" s="9"/>
      <c r="C254" s="265" t="s">
        <v>50</v>
      </c>
      <c r="D254" s="265" t="s">
        <v>67</v>
      </c>
      <c r="E254" s="265"/>
      <c r="F254" s="265"/>
      <c r="G254" s="265"/>
      <c r="H254" s="265" t="s">
        <v>68</v>
      </c>
      <c r="I254" s="265"/>
      <c r="J254" s="265" t="s">
        <v>69</v>
      </c>
      <c r="K254" s="265"/>
      <c r="L254" s="265"/>
      <c r="M254" s="265"/>
      <c r="N254" s="265"/>
      <c r="O254" s="265"/>
      <c r="P254" s="265" t="s">
        <v>70</v>
      </c>
      <c r="Q254" s="265"/>
      <c r="R254" s="265"/>
      <c r="S254" s="265"/>
      <c r="T254" s="265"/>
      <c r="U254" s="265" t="s">
        <v>71</v>
      </c>
      <c r="V254" s="265"/>
      <c r="W254" s="265"/>
      <c r="X254" s="265"/>
      <c r="Y254" s="265"/>
      <c r="Z254" s="265" t="s">
        <v>72</v>
      </c>
      <c r="AA254" s="265"/>
      <c r="AB254" s="265"/>
      <c r="AC254" s="265"/>
      <c r="AD254" s="265"/>
      <c r="AE254" s="265" t="s">
        <v>73</v>
      </c>
      <c r="AF254" s="265"/>
      <c r="AG254" s="265"/>
      <c r="AH254" s="265"/>
      <c r="AI254" s="265"/>
      <c r="AJ254" s="265" t="s">
        <v>74</v>
      </c>
      <c r="AK254" s="265"/>
      <c r="AL254" s="265"/>
      <c r="AM254" s="265"/>
      <c r="AN254" s="265"/>
      <c r="AO254" s="8"/>
    </row>
    <row r="255" spans="2:41">
      <c r="B255" s="9"/>
      <c r="C255" s="265"/>
      <c r="D255" s="253" t="s">
        <v>120</v>
      </c>
      <c r="E255" s="253" t="s">
        <v>76</v>
      </c>
      <c r="F255" s="253" t="s">
        <v>77</v>
      </c>
      <c r="G255" s="253" t="s">
        <v>78</v>
      </c>
      <c r="H255" s="253" t="s">
        <v>79</v>
      </c>
      <c r="I255" s="253" t="s">
        <v>80</v>
      </c>
      <c r="J255" s="268" t="s">
        <v>92</v>
      </c>
      <c r="K255" s="268"/>
      <c r="L255" s="268"/>
      <c r="M255" s="268" t="s">
        <v>81</v>
      </c>
      <c r="N255" s="268"/>
      <c r="O255" s="268"/>
      <c r="P255" s="253" t="s">
        <v>83</v>
      </c>
      <c r="Q255" s="253" t="s">
        <v>84</v>
      </c>
      <c r="R255" s="253" t="s">
        <v>85</v>
      </c>
      <c r="S255" s="253" t="s">
        <v>86</v>
      </c>
      <c r="T255" s="253" t="s">
        <v>13</v>
      </c>
      <c r="U255" s="253" t="s">
        <v>83</v>
      </c>
      <c r="V255" s="253" t="s">
        <v>84</v>
      </c>
      <c r="W255" s="253" t="s">
        <v>85</v>
      </c>
      <c r="X255" s="253" t="s">
        <v>86</v>
      </c>
      <c r="Y255" s="253" t="s">
        <v>13</v>
      </c>
      <c r="Z255" s="253" t="s">
        <v>83</v>
      </c>
      <c r="AA255" s="253" t="s">
        <v>84</v>
      </c>
      <c r="AB255" s="253" t="s">
        <v>85</v>
      </c>
      <c r="AC255" s="253" t="s">
        <v>86</v>
      </c>
      <c r="AD255" s="253" t="s">
        <v>13</v>
      </c>
      <c r="AE255" s="253" t="s">
        <v>83</v>
      </c>
      <c r="AF255" s="253" t="s">
        <v>84</v>
      </c>
      <c r="AG255" s="253" t="s">
        <v>85</v>
      </c>
      <c r="AH255" s="253" t="s">
        <v>86</v>
      </c>
      <c r="AI255" s="253" t="s">
        <v>13</v>
      </c>
      <c r="AJ255" s="253" t="s">
        <v>83</v>
      </c>
      <c r="AK255" s="253" t="s">
        <v>84</v>
      </c>
      <c r="AL255" s="253" t="s">
        <v>85</v>
      </c>
      <c r="AM255" s="253" t="s">
        <v>86</v>
      </c>
      <c r="AN255" s="253" t="s">
        <v>13</v>
      </c>
      <c r="AO255" s="8"/>
    </row>
    <row r="256" spans="2:41">
      <c r="B256" s="9"/>
      <c r="C256" s="265"/>
      <c r="D256" s="253"/>
      <c r="E256" s="253"/>
      <c r="F256" s="253"/>
      <c r="G256" s="253"/>
      <c r="H256" s="253"/>
      <c r="I256" s="253"/>
      <c r="J256" s="268"/>
      <c r="K256" s="268"/>
      <c r="L256" s="268"/>
      <c r="M256" s="268" t="s">
        <v>82</v>
      </c>
      <c r="N256" s="268"/>
      <c r="O256" s="268"/>
      <c r="P256" s="253"/>
      <c r="Q256" s="253"/>
      <c r="R256" s="253"/>
      <c r="S256" s="253"/>
      <c r="T256" s="253"/>
      <c r="U256" s="253"/>
      <c r="V256" s="253"/>
      <c r="W256" s="253"/>
      <c r="X256" s="253"/>
      <c r="Y256" s="253"/>
      <c r="Z256" s="253"/>
      <c r="AA256" s="253"/>
      <c r="AB256" s="253"/>
      <c r="AC256" s="253"/>
      <c r="AD256" s="253"/>
      <c r="AE256" s="253"/>
      <c r="AF256" s="253"/>
      <c r="AG256" s="253"/>
      <c r="AH256" s="253"/>
      <c r="AI256" s="253"/>
      <c r="AJ256" s="253"/>
      <c r="AK256" s="253"/>
      <c r="AL256" s="253"/>
      <c r="AM256" s="253"/>
      <c r="AN256" s="253"/>
      <c r="AO256" s="8"/>
    </row>
    <row r="257" spans="2:41" ht="95.25">
      <c r="B257" s="9"/>
      <c r="C257" s="265"/>
      <c r="D257" s="253"/>
      <c r="E257" s="253"/>
      <c r="F257" s="253"/>
      <c r="G257" s="253"/>
      <c r="H257" s="253"/>
      <c r="I257" s="253"/>
      <c r="J257" s="19" t="s">
        <v>87</v>
      </c>
      <c r="K257" s="19" t="s">
        <v>88</v>
      </c>
      <c r="L257" s="19" t="s">
        <v>24</v>
      </c>
      <c r="M257" s="19" t="s">
        <v>86</v>
      </c>
      <c r="N257" s="19" t="s">
        <v>89</v>
      </c>
      <c r="O257" s="19" t="s">
        <v>13</v>
      </c>
      <c r="P257" s="266"/>
      <c r="Q257" s="266"/>
      <c r="R257" s="266"/>
      <c r="S257" s="266"/>
      <c r="T257" s="266"/>
      <c r="U257" s="253"/>
      <c r="V257" s="253"/>
      <c r="W257" s="253"/>
      <c r="X257" s="253"/>
      <c r="Y257" s="253"/>
      <c r="Z257" s="253"/>
      <c r="AA257" s="253"/>
      <c r="AB257" s="253"/>
      <c r="AC257" s="253"/>
      <c r="AD257" s="253"/>
      <c r="AE257" s="253"/>
      <c r="AF257" s="253"/>
      <c r="AG257" s="253"/>
      <c r="AH257" s="253"/>
      <c r="AI257" s="253"/>
      <c r="AJ257" s="253"/>
      <c r="AK257" s="253"/>
      <c r="AL257" s="253"/>
      <c r="AM257" s="253"/>
      <c r="AN257" s="253"/>
      <c r="AO257" s="8"/>
    </row>
    <row r="258" spans="2:41" ht="104.45" customHeight="1">
      <c r="B258" s="9"/>
      <c r="C258" s="21" t="s">
        <v>55</v>
      </c>
      <c r="D258" s="62" t="s">
        <v>90</v>
      </c>
      <c r="E258" s="114">
        <v>1</v>
      </c>
      <c r="F258" s="135" t="s">
        <v>145</v>
      </c>
      <c r="G258" s="63" t="s">
        <v>28</v>
      </c>
      <c r="H258" s="63" t="s">
        <v>28</v>
      </c>
      <c r="I258" s="63" t="s">
        <v>28</v>
      </c>
      <c r="J258" s="190">
        <v>1</v>
      </c>
      <c r="K258" s="190">
        <v>1</v>
      </c>
      <c r="L258" s="191">
        <v>1</v>
      </c>
      <c r="M258" s="192">
        <f>'PATA 3A'!K347</f>
        <v>64255.12</v>
      </c>
      <c r="N258" s="192">
        <f>'PATA 3A'!L347</f>
        <v>48191.340000000004</v>
      </c>
      <c r="O258" s="193">
        <f>N258/M258</f>
        <v>0.75</v>
      </c>
      <c r="P258" s="302" t="s">
        <v>91</v>
      </c>
      <c r="Q258" s="303"/>
      <c r="R258" s="303"/>
      <c r="S258" s="303"/>
      <c r="T258" s="304"/>
      <c r="U258" s="134">
        <v>1</v>
      </c>
      <c r="V258" s="133">
        <v>1</v>
      </c>
      <c r="W258" s="37">
        <v>1</v>
      </c>
      <c r="X258" s="239">
        <v>55086.2</v>
      </c>
      <c r="Y258" s="38">
        <v>1</v>
      </c>
      <c r="Z258" s="129" t="s">
        <v>28</v>
      </c>
      <c r="AA258" s="129" t="s">
        <v>28</v>
      </c>
      <c r="AB258" s="129" t="s">
        <v>28</v>
      </c>
      <c r="AC258" s="129" t="s">
        <v>186</v>
      </c>
      <c r="AD258" s="129" t="s">
        <v>28</v>
      </c>
      <c r="AE258" s="129">
        <v>1</v>
      </c>
      <c r="AF258" s="129" t="s">
        <v>28</v>
      </c>
      <c r="AG258" s="129" t="s">
        <v>28</v>
      </c>
      <c r="AH258" s="129" t="s">
        <v>28</v>
      </c>
      <c r="AI258" s="129" t="s">
        <v>28</v>
      </c>
      <c r="AJ258" s="129" t="s">
        <v>28</v>
      </c>
      <c r="AK258" s="129" t="s">
        <v>28</v>
      </c>
      <c r="AL258" s="129" t="s">
        <v>28</v>
      </c>
      <c r="AM258" s="129" t="s">
        <v>28</v>
      </c>
      <c r="AN258" s="129" t="s">
        <v>28</v>
      </c>
      <c r="AO258" s="8"/>
    </row>
    <row r="259" spans="2:41" ht="104.45" customHeight="1">
      <c r="B259" s="9"/>
      <c r="C259" s="53" t="s">
        <v>33</v>
      </c>
      <c r="D259" s="52"/>
      <c r="E259" s="51">
        <f>SUM(E258:E258)</f>
        <v>1</v>
      </c>
      <c r="F259" s="51">
        <f>SUM(F258:F258)</f>
        <v>0</v>
      </c>
      <c r="G259" s="51"/>
      <c r="H259" s="51"/>
      <c r="I259" s="51"/>
      <c r="J259" s="51">
        <f>SUM(J258:J258)</f>
        <v>1</v>
      </c>
      <c r="K259" s="51">
        <f>SUM(K258:K258)</f>
        <v>1</v>
      </c>
      <c r="L259" s="51">
        <f>SUM(L258:L258)</f>
        <v>1</v>
      </c>
      <c r="M259" s="76">
        <f>SUM(M258:M258)</f>
        <v>64255.12</v>
      </c>
      <c r="N259" s="76">
        <f>SUM(N258:N258)</f>
        <v>48191.340000000004</v>
      </c>
      <c r="O259" s="51"/>
      <c r="P259" s="51"/>
      <c r="Q259" s="51"/>
      <c r="R259" s="51"/>
      <c r="S259" s="51"/>
      <c r="T259" s="51"/>
      <c r="U259" s="51">
        <f>SUM(U258:U258)</f>
        <v>1</v>
      </c>
      <c r="V259" s="51">
        <f>SUM(V258:V258)</f>
        <v>1</v>
      </c>
      <c r="W259" s="51">
        <f>SUM(W258:W258)</f>
        <v>1</v>
      </c>
      <c r="X259" s="76">
        <f>SUM(X258:X258)</f>
        <v>55086.2</v>
      </c>
      <c r="Y259" s="64">
        <f>Y258</f>
        <v>1</v>
      </c>
      <c r="Z259" s="51"/>
      <c r="AA259" s="51"/>
      <c r="AB259" s="51"/>
      <c r="AC259" s="51"/>
      <c r="AD259" s="51"/>
      <c r="AE259" s="51">
        <v>1</v>
      </c>
      <c r="AF259" s="51"/>
      <c r="AG259" s="64"/>
      <c r="AH259" s="76"/>
      <c r="AI259" s="51"/>
      <c r="AJ259" s="51"/>
      <c r="AK259" s="51"/>
      <c r="AL259" s="51"/>
      <c r="AM259" s="51"/>
      <c r="AN259" s="51"/>
      <c r="AO259" s="8"/>
    </row>
    <row r="260" spans="2:41">
      <c r="B260" s="9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8"/>
    </row>
    <row r="261" spans="2:41">
      <c r="B261" s="9"/>
      <c r="C261" s="3" t="s">
        <v>35</v>
      </c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3" t="s">
        <v>36</v>
      </c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8"/>
    </row>
    <row r="262" spans="2:41">
      <c r="B262" s="9"/>
      <c r="C262" s="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8"/>
    </row>
    <row r="263" spans="2:41">
      <c r="B263" s="9"/>
      <c r="C263" s="3" t="s">
        <v>37</v>
      </c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3" t="s">
        <v>38</v>
      </c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8"/>
    </row>
    <row r="264" spans="2:41">
      <c r="B264" s="9"/>
      <c r="C264" s="3" t="s">
        <v>39</v>
      </c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3" t="s">
        <v>39</v>
      </c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8"/>
    </row>
    <row r="265" spans="2:41">
      <c r="B265" s="9"/>
      <c r="C265" s="3" t="s">
        <v>40</v>
      </c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3" t="s">
        <v>40</v>
      </c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8"/>
    </row>
    <row r="266" spans="2:41">
      <c r="B266" s="9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8"/>
    </row>
    <row r="267" spans="2:41" ht="15.75">
      <c r="B267" s="9"/>
      <c r="C267" s="60" t="s">
        <v>138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8"/>
    </row>
    <row r="268" spans="2:41">
      <c r="B268" s="9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8"/>
    </row>
    <row r="269" spans="2:41">
      <c r="B269" s="9"/>
      <c r="C269" s="57" t="s">
        <v>135</v>
      </c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8"/>
    </row>
    <row r="270" spans="2:41">
      <c r="B270" s="9"/>
      <c r="C270" s="58" t="s">
        <v>93</v>
      </c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8"/>
    </row>
    <row r="271" spans="2:41">
      <c r="B271" s="11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3"/>
    </row>
    <row r="274" spans="2:41" ht="15.75"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1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1" t="s">
        <v>96</v>
      </c>
      <c r="AO274" s="7"/>
    </row>
    <row r="275" spans="2:41" ht="18">
      <c r="B275" s="9"/>
      <c r="C275" s="262" t="s">
        <v>66</v>
      </c>
      <c r="D275" s="262"/>
      <c r="E275" s="262"/>
      <c r="F275" s="262"/>
      <c r="G275" s="262"/>
      <c r="H275" s="262"/>
      <c r="I275" s="262"/>
      <c r="J275" s="262"/>
      <c r="K275" s="262"/>
      <c r="L275" s="262"/>
      <c r="M275" s="262"/>
      <c r="N275" s="262"/>
      <c r="O275" s="262"/>
      <c r="P275" s="262"/>
      <c r="Q275" s="262"/>
      <c r="R275" s="262"/>
      <c r="S275" s="262"/>
      <c r="T275" s="262"/>
      <c r="U275" s="262"/>
      <c r="V275" s="262"/>
      <c r="W275" s="262"/>
      <c r="X275" s="262"/>
      <c r="Y275" s="262"/>
      <c r="Z275" s="262"/>
      <c r="AA275" s="262"/>
      <c r="AB275" s="262"/>
      <c r="AC275" s="262"/>
      <c r="AD275" s="262"/>
      <c r="AE275" s="262"/>
      <c r="AF275" s="262"/>
      <c r="AG275" s="262"/>
      <c r="AH275" s="262"/>
      <c r="AI275" s="262"/>
      <c r="AJ275" s="262"/>
      <c r="AK275" s="262"/>
      <c r="AL275" s="262"/>
      <c r="AM275" s="262"/>
      <c r="AN275" s="262"/>
      <c r="AO275" s="8"/>
    </row>
    <row r="276" spans="2:41" ht="15.75">
      <c r="B276" s="9"/>
      <c r="C276" s="256" t="str">
        <f>C4</f>
        <v>Bulan:…………… OKTOBER - DISEMBER …………  Tahun : ……… 2018…………..</v>
      </c>
      <c r="D276" s="256"/>
      <c r="E276" s="256"/>
      <c r="F276" s="256"/>
      <c r="G276" s="256"/>
      <c r="H276" s="256"/>
      <c r="I276" s="256"/>
      <c r="J276" s="256"/>
      <c r="K276" s="256"/>
      <c r="L276" s="256"/>
      <c r="M276" s="256"/>
      <c r="N276" s="256"/>
      <c r="O276" s="256"/>
      <c r="P276" s="256"/>
      <c r="Q276" s="256"/>
      <c r="R276" s="256"/>
      <c r="S276" s="256"/>
      <c r="T276" s="256"/>
      <c r="U276" s="256"/>
      <c r="V276" s="256"/>
      <c r="W276" s="256"/>
      <c r="X276" s="256"/>
      <c r="Y276" s="256"/>
      <c r="Z276" s="256"/>
      <c r="AA276" s="256"/>
      <c r="AB276" s="256"/>
      <c r="AC276" s="256"/>
      <c r="AD276" s="256"/>
      <c r="AE276" s="256"/>
      <c r="AF276" s="256"/>
      <c r="AG276" s="256"/>
      <c r="AH276" s="256"/>
      <c r="AI276" s="256"/>
      <c r="AJ276" s="256"/>
      <c r="AK276" s="256"/>
      <c r="AL276" s="256"/>
      <c r="AM276" s="256"/>
      <c r="AN276" s="256"/>
      <c r="AO276" s="8"/>
    </row>
    <row r="277" spans="2:41">
      <c r="B277" s="9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8"/>
    </row>
    <row r="278" spans="2:41" ht="15.75">
      <c r="B278" s="9"/>
      <c r="C278" s="3" t="s">
        <v>42</v>
      </c>
      <c r="D278" s="307" t="s">
        <v>41</v>
      </c>
      <c r="E278" s="307"/>
      <c r="F278" s="307"/>
      <c r="G278" s="307"/>
      <c r="H278" s="307"/>
      <c r="I278" s="307"/>
      <c r="J278" s="307"/>
      <c r="K278" s="307"/>
      <c r="L278" s="307"/>
      <c r="M278" s="307"/>
      <c r="N278" s="307"/>
      <c r="O278" s="307"/>
      <c r="P278" s="10"/>
      <c r="Q278" s="10"/>
      <c r="V278" s="10"/>
      <c r="W278" s="10"/>
      <c r="X278" s="10"/>
      <c r="Y278" s="10"/>
      <c r="Z278" s="10"/>
      <c r="AA278" s="3" t="s">
        <v>95</v>
      </c>
      <c r="AB278" s="10"/>
      <c r="AC278" s="10"/>
      <c r="AD278" s="10"/>
      <c r="AE278" s="307" t="s">
        <v>49</v>
      </c>
      <c r="AF278" s="307"/>
      <c r="AG278" s="307"/>
      <c r="AH278" s="307"/>
      <c r="AI278" s="307"/>
      <c r="AJ278" s="307"/>
      <c r="AK278" s="10"/>
      <c r="AL278" s="10"/>
      <c r="AM278" s="10"/>
      <c r="AN278" s="10"/>
      <c r="AO278" s="8"/>
    </row>
    <row r="279" spans="2:41" ht="15.75">
      <c r="B279" s="9"/>
      <c r="C279" s="3" t="s">
        <v>44</v>
      </c>
      <c r="D279" s="305" t="s">
        <v>43</v>
      </c>
      <c r="E279" s="305"/>
      <c r="F279" s="305"/>
      <c r="G279" s="305"/>
      <c r="H279" s="305"/>
      <c r="I279" s="305"/>
      <c r="J279" s="305"/>
      <c r="K279" s="305"/>
      <c r="L279" s="305"/>
      <c r="M279" s="305"/>
      <c r="N279" s="305"/>
      <c r="O279" s="305"/>
      <c r="P279" s="10"/>
      <c r="Q279" s="10"/>
      <c r="V279" s="10"/>
      <c r="W279" s="10"/>
      <c r="X279" s="10"/>
      <c r="Y279" s="10"/>
      <c r="Z279" s="10"/>
      <c r="AA279" s="3" t="s">
        <v>47</v>
      </c>
      <c r="AB279" s="10"/>
      <c r="AC279" s="10"/>
      <c r="AD279" s="10"/>
      <c r="AE279" s="306" t="s">
        <v>65</v>
      </c>
      <c r="AF279" s="306"/>
      <c r="AG279" s="306"/>
      <c r="AH279" s="306"/>
      <c r="AI279" s="306"/>
      <c r="AJ279" s="35"/>
      <c r="AK279" s="10"/>
      <c r="AL279" s="10"/>
      <c r="AM279" s="10"/>
      <c r="AN279" s="10"/>
      <c r="AO279" s="8"/>
    </row>
    <row r="280" spans="2:41">
      <c r="B280" s="9"/>
      <c r="C280" s="3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8"/>
    </row>
    <row r="281" spans="2:41" ht="44.25" customHeight="1">
      <c r="B281" s="9"/>
      <c r="C281" s="265" t="s">
        <v>50</v>
      </c>
      <c r="D281" s="265" t="s">
        <v>67</v>
      </c>
      <c r="E281" s="265"/>
      <c r="F281" s="265"/>
      <c r="G281" s="265"/>
      <c r="H281" s="265" t="s">
        <v>68</v>
      </c>
      <c r="I281" s="265"/>
      <c r="J281" s="265" t="s">
        <v>69</v>
      </c>
      <c r="K281" s="265"/>
      <c r="L281" s="265"/>
      <c r="M281" s="265"/>
      <c r="N281" s="265"/>
      <c r="O281" s="265"/>
      <c r="P281" s="265" t="s">
        <v>70</v>
      </c>
      <c r="Q281" s="265"/>
      <c r="R281" s="265"/>
      <c r="S281" s="265"/>
      <c r="T281" s="265"/>
      <c r="U281" s="265" t="s">
        <v>71</v>
      </c>
      <c r="V281" s="265"/>
      <c r="W281" s="265"/>
      <c r="X281" s="265"/>
      <c r="Y281" s="265"/>
      <c r="Z281" s="265" t="s">
        <v>72</v>
      </c>
      <c r="AA281" s="265"/>
      <c r="AB281" s="265"/>
      <c r="AC281" s="265"/>
      <c r="AD281" s="265"/>
      <c r="AE281" s="265" t="s">
        <v>73</v>
      </c>
      <c r="AF281" s="265"/>
      <c r="AG281" s="265"/>
      <c r="AH281" s="265"/>
      <c r="AI281" s="265"/>
      <c r="AJ281" s="265" t="s">
        <v>74</v>
      </c>
      <c r="AK281" s="265"/>
      <c r="AL281" s="265"/>
      <c r="AM281" s="265"/>
      <c r="AN281" s="265"/>
      <c r="AO281" s="8"/>
    </row>
    <row r="282" spans="2:41">
      <c r="B282" s="9"/>
      <c r="C282" s="265"/>
      <c r="D282" s="253" t="s">
        <v>120</v>
      </c>
      <c r="E282" s="253" t="s">
        <v>76</v>
      </c>
      <c r="F282" s="253" t="s">
        <v>77</v>
      </c>
      <c r="G282" s="253" t="s">
        <v>78</v>
      </c>
      <c r="H282" s="253" t="s">
        <v>79</v>
      </c>
      <c r="I282" s="253" t="s">
        <v>80</v>
      </c>
      <c r="J282" s="268" t="s">
        <v>92</v>
      </c>
      <c r="K282" s="268"/>
      <c r="L282" s="268"/>
      <c r="M282" s="268" t="s">
        <v>81</v>
      </c>
      <c r="N282" s="268"/>
      <c r="O282" s="268"/>
      <c r="P282" s="253" t="s">
        <v>83</v>
      </c>
      <c r="Q282" s="253" t="s">
        <v>84</v>
      </c>
      <c r="R282" s="253" t="s">
        <v>85</v>
      </c>
      <c r="S282" s="253" t="s">
        <v>86</v>
      </c>
      <c r="T282" s="253" t="s">
        <v>13</v>
      </c>
      <c r="U282" s="253" t="s">
        <v>83</v>
      </c>
      <c r="V282" s="253" t="s">
        <v>84</v>
      </c>
      <c r="W282" s="253" t="s">
        <v>85</v>
      </c>
      <c r="X282" s="253" t="s">
        <v>86</v>
      </c>
      <c r="Y282" s="253" t="s">
        <v>13</v>
      </c>
      <c r="Z282" s="253" t="s">
        <v>83</v>
      </c>
      <c r="AA282" s="253" t="s">
        <v>84</v>
      </c>
      <c r="AB282" s="253" t="s">
        <v>85</v>
      </c>
      <c r="AC282" s="253" t="s">
        <v>86</v>
      </c>
      <c r="AD282" s="253" t="s">
        <v>13</v>
      </c>
      <c r="AE282" s="253" t="s">
        <v>83</v>
      </c>
      <c r="AF282" s="253" t="s">
        <v>84</v>
      </c>
      <c r="AG282" s="253" t="s">
        <v>85</v>
      </c>
      <c r="AH282" s="253" t="s">
        <v>86</v>
      </c>
      <c r="AI282" s="253" t="s">
        <v>13</v>
      </c>
      <c r="AJ282" s="253" t="s">
        <v>83</v>
      </c>
      <c r="AK282" s="253" t="s">
        <v>84</v>
      </c>
      <c r="AL282" s="253" t="s">
        <v>85</v>
      </c>
      <c r="AM282" s="253" t="s">
        <v>86</v>
      </c>
      <c r="AN282" s="253" t="s">
        <v>13</v>
      </c>
      <c r="AO282" s="8"/>
    </row>
    <row r="283" spans="2:41">
      <c r="B283" s="9"/>
      <c r="C283" s="265"/>
      <c r="D283" s="253"/>
      <c r="E283" s="253"/>
      <c r="F283" s="253"/>
      <c r="G283" s="253"/>
      <c r="H283" s="253"/>
      <c r="I283" s="253"/>
      <c r="J283" s="268"/>
      <c r="K283" s="268"/>
      <c r="L283" s="268"/>
      <c r="M283" s="268" t="s">
        <v>82</v>
      </c>
      <c r="N283" s="268"/>
      <c r="O283" s="268"/>
      <c r="P283" s="253"/>
      <c r="Q283" s="253"/>
      <c r="R283" s="253"/>
      <c r="S283" s="253"/>
      <c r="T283" s="253"/>
      <c r="U283" s="253"/>
      <c r="V283" s="253"/>
      <c r="W283" s="253"/>
      <c r="X283" s="253"/>
      <c r="Y283" s="253"/>
      <c r="Z283" s="253"/>
      <c r="AA283" s="253"/>
      <c r="AB283" s="253"/>
      <c r="AC283" s="253"/>
      <c r="AD283" s="253"/>
      <c r="AE283" s="253"/>
      <c r="AF283" s="253"/>
      <c r="AG283" s="253"/>
      <c r="AH283" s="253"/>
      <c r="AI283" s="253"/>
      <c r="AJ283" s="253"/>
      <c r="AK283" s="253"/>
      <c r="AL283" s="253"/>
      <c r="AM283" s="253"/>
      <c r="AN283" s="253"/>
      <c r="AO283" s="8"/>
    </row>
    <row r="284" spans="2:41" ht="95.25">
      <c r="B284" s="9"/>
      <c r="C284" s="265"/>
      <c r="D284" s="253"/>
      <c r="E284" s="253"/>
      <c r="F284" s="253"/>
      <c r="G284" s="253"/>
      <c r="H284" s="253"/>
      <c r="I284" s="253"/>
      <c r="J284" s="19" t="s">
        <v>87</v>
      </c>
      <c r="K284" s="19" t="s">
        <v>88</v>
      </c>
      <c r="L284" s="19" t="s">
        <v>24</v>
      </c>
      <c r="M284" s="19" t="s">
        <v>86</v>
      </c>
      <c r="N284" s="19" t="s">
        <v>89</v>
      </c>
      <c r="O284" s="19" t="s">
        <v>13</v>
      </c>
      <c r="P284" s="266"/>
      <c r="Q284" s="266"/>
      <c r="R284" s="266"/>
      <c r="S284" s="266"/>
      <c r="T284" s="266"/>
      <c r="U284" s="253"/>
      <c r="V284" s="253"/>
      <c r="W284" s="253"/>
      <c r="X284" s="253"/>
      <c r="Y284" s="253"/>
      <c r="Z284" s="253"/>
      <c r="AA284" s="253"/>
      <c r="AB284" s="253"/>
      <c r="AC284" s="253"/>
      <c r="AD284" s="253"/>
      <c r="AE284" s="253"/>
      <c r="AF284" s="253"/>
      <c r="AG284" s="253"/>
      <c r="AH284" s="253"/>
      <c r="AI284" s="253"/>
      <c r="AJ284" s="253"/>
      <c r="AK284" s="253"/>
      <c r="AL284" s="253"/>
      <c r="AM284" s="253"/>
      <c r="AN284" s="253"/>
      <c r="AO284" s="8"/>
    </row>
    <row r="285" spans="2:41" s="69" customFormat="1" ht="104.45" customHeight="1">
      <c r="B285" s="67"/>
      <c r="C285" s="61" t="s">
        <v>55</v>
      </c>
      <c r="D285" s="62" t="s">
        <v>90</v>
      </c>
      <c r="E285" s="114">
        <v>8</v>
      </c>
      <c r="F285" s="135" t="s">
        <v>146</v>
      </c>
      <c r="G285" s="63" t="s">
        <v>28</v>
      </c>
      <c r="H285" s="63" t="s">
        <v>28</v>
      </c>
      <c r="I285" s="63" t="s">
        <v>28</v>
      </c>
      <c r="J285" s="190">
        <v>1</v>
      </c>
      <c r="K285" s="190">
        <v>1</v>
      </c>
      <c r="L285" s="191">
        <v>1</v>
      </c>
      <c r="M285" s="192">
        <f>'PATA 3A'!K383</f>
        <v>73905</v>
      </c>
      <c r="N285" s="192">
        <f>'PATA 3A'!L383</f>
        <v>55428.75</v>
      </c>
      <c r="O285" s="193">
        <f>N285/M285</f>
        <v>0.75</v>
      </c>
      <c r="P285" s="302" t="s">
        <v>91</v>
      </c>
      <c r="Q285" s="303"/>
      <c r="R285" s="303"/>
      <c r="S285" s="303"/>
      <c r="T285" s="304"/>
      <c r="U285" s="134">
        <v>8</v>
      </c>
      <c r="V285" s="133">
        <v>3</v>
      </c>
      <c r="W285" s="37">
        <f>V285/U285</f>
        <v>0.375</v>
      </c>
      <c r="X285" s="239">
        <v>56206.080000000002</v>
      </c>
      <c r="Y285" s="37">
        <f>'PATA 3C'!U338/'PATA 3C'!V338</f>
        <v>1</v>
      </c>
      <c r="Z285" s="129" t="s">
        <v>28</v>
      </c>
      <c r="AA285" s="129" t="s">
        <v>28</v>
      </c>
      <c r="AB285" s="129" t="s">
        <v>28</v>
      </c>
      <c r="AC285" s="129" t="s">
        <v>186</v>
      </c>
      <c r="AD285" s="129" t="s">
        <v>28</v>
      </c>
      <c r="AE285" s="129" t="s">
        <v>28</v>
      </c>
      <c r="AF285" s="129" t="s">
        <v>28</v>
      </c>
      <c r="AG285" s="129" t="s">
        <v>28</v>
      </c>
      <c r="AH285" s="129" t="s">
        <v>28</v>
      </c>
      <c r="AI285" s="129" t="s">
        <v>28</v>
      </c>
      <c r="AJ285" s="129" t="s">
        <v>28</v>
      </c>
      <c r="AK285" s="129" t="s">
        <v>28</v>
      </c>
      <c r="AL285" s="129" t="s">
        <v>28</v>
      </c>
      <c r="AM285" s="129" t="s">
        <v>28</v>
      </c>
      <c r="AN285" s="129" t="s">
        <v>28</v>
      </c>
      <c r="AO285" s="68"/>
    </row>
    <row r="286" spans="2:41" ht="104.45" customHeight="1">
      <c r="B286" s="9"/>
      <c r="C286" s="53" t="s">
        <v>33</v>
      </c>
      <c r="D286" s="52"/>
      <c r="E286" s="51">
        <f>SUM(E285:E285)</f>
        <v>8</v>
      </c>
      <c r="F286" s="51">
        <f>SUM(F285:F285)</f>
        <v>0</v>
      </c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>
        <f>SUM(U285:U285)</f>
        <v>8</v>
      </c>
      <c r="V286" s="51">
        <f>SUM(V285:V285)</f>
        <v>3</v>
      </c>
      <c r="W286" s="51"/>
      <c r="X286" s="76">
        <f>SUM(X285:X285)</f>
        <v>56206.080000000002</v>
      </c>
      <c r="Y286" s="64">
        <f>Y285</f>
        <v>1</v>
      </c>
      <c r="Z286" s="51"/>
      <c r="AA286" s="51"/>
      <c r="AB286" s="51"/>
      <c r="AC286" s="51"/>
      <c r="AD286" s="51"/>
      <c r="AE286" s="51"/>
      <c r="AF286" s="51"/>
      <c r="AG286" s="64"/>
      <c r="AH286" s="76"/>
      <c r="AI286" s="51"/>
      <c r="AJ286" s="51"/>
      <c r="AK286" s="51"/>
      <c r="AL286" s="51"/>
      <c r="AM286" s="51"/>
      <c r="AN286" s="51"/>
      <c r="AO286" s="8"/>
    </row>
    <row r="287" spans="2:41">
      <c r="B287" s="9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8"/>
    </row>
    <row r="288" spans="2:41">
      <c r="B288" s="9"/>
      <c r="C288" s="3" t="s">
        <v>35</v>
      </c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3" t="s">
        <v>36</v>
      </c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8"/>
    </row>
    <row r="289" spans="2:41">
      <c r="B289" s="9"/>
      <c r="C289" s="3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8"/>
    </row>
    <row r="290" spans="2:41">
      <c r="B290" s="9"/>
      <c r="C290" s="3" t="s">
        <v>37</v>
      </c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3" t="s">
        <v>38</v>
      </c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8"/>
    </row>
    <row r="291" spans="2:41">
      <c r="B291" s="9"/>
      <c r="C291" s="3" t="s">
        <v>39</v>
      </c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3" t="s">
        <v>39</v>
      </c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8"/>
    </row>
    <row r="292" spans="2:41">
      <c r="B292" s="9"/>
      <c r="C292" s="3" t="s">
        <v>40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3" t="s">
        <v>40</v>
      </c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8"/>
    </row>
    <row r="293" spans="2:41">
      <c r="B293" s="9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8"/>
    </row>
    <row r="294" spans="2:41" ht="15.75">
      <c r="B294" s="9"/>
      <c r="C294" s="60" t="s">
        <v>138</v>
      </c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8"/>
    </row>
    <row r="295" spans="2:41">
      <c r="B295" s="9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8"/>
    </row>
    <row r="296" spans="2:41">
      <c r="B296" s="9"/>
      <c r="C296" s="57" t="s">
        <v>135</v>
      </c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8"/>
    </row>
    <row r="297" spans="2:41">
      <c r="B297" s="9"/>
      <c r="C297" s="58" t="s">
        <v>93</v>
      </c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8"/>
    </row>
    <row r="298" spans="2:41">
      <c r="B298" s="11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3"/>
    </row>
  </sheetData>
  <mergeCells count="555">
    <mergeCell ref="C92:C95"/>
    <mergeCell ref="D92:G92"/>
    <mergeCell ref="H92:I92"/>
    <mergeCell ref="J92:O92"/>
    <mergeCell ref="J174:L175"/>
    <mergeCell ref="D65:G65"/>
    <mergeCell ref="F66:F68"/>
    <mergeCell ref="D251:O251"/>
    <mergeCell ref="AJ254:AN254"/>
    <mergeCell ref="M120:O120"/>
    <mergeCell ref="AJ119:AN119"/>
    <mergeCell ref="M67:O67"/>
    <mergeCell ref="M66:O66"/>
    <mergeCell ref="D119:G119"/>
    <mergeCell ref="H119:I119"/>
    <mergeCell ref="J119:O119"/>
    <mergeCell ref="D120:D122"/>
    <mergeCell ref="C146:C149"/>
    <mergeCell ref="AE144:AI144"/>
    <mergeCell ref="AL147:AL149"/>
    <mergeCell ref="AA147:AA149"/>
    <mergeCell ref="AB147:AB149"/>
    <mergeCell ref="AC147:AC149"/>
    <mergeCell ref="AD147:AD149"/>
    <mergeCell ref="AK255:AK257"/>
    <mergeCell ref="AL255:AL257"/>
    <mergeCell ref="AM255:AM257"/>
    <mergeCell ref="AN255:AN257"/>
    <mergeCell ref="Z254:AD254"/>
    <mergeCell ref="AE254:AI254"/>
    <mergeCell ref="M256:O256"/>
    <mergeCell ref="D254:G254"/>
    <mergeCell ref="H254:I254"/>
    <mergeCell ref="J254:O254"/>
    <mergeCell ref="P254:T254"/>
    <mergeCell ref="J255:L256"/>
    <mergeCell ref="E255:E257"/>
    <mergeCell ref="U254:Y254"/>
    <mergeCell ref="AK147:AK149"/>
    <mergeCell ref="R147:R149"/>
    <mergeCell ref="S147:S149"/>
    <mergeCell ref="T147:T149"/>
    <mergeCell ref="V147:V149"/>
    <mergeCell ref="AE147:AE149"/>
    <mergeCell ref="AF147:AF149"/>
    <mergeCell ref="M147:O147"/>
    <mergeCell ref="P147:P149"/>
    <mergeCell ref="M148:O148"/>
    <mergeCell ref="F147:F149"/>
    <mergeCell ref="G147:G149"/>
    <mergeCell ref="AG147:AG149"/>
    <mergeCell ref="H147:H149"/>
    <mergeCell ref="I147:I149"/>
    <mergeCell ref="P150:T150"/>
    <mergeCell ref="H146:I146"/>
    <mergeCell ref="J146:O146"/>
    <mergeCell ref="Z146:AD146"/>
    <mergeCell ref="U146:Y146"/>
    <mergeCell ref="D146:G146"/>
    <mergeCell ref="AE146:AI146"/>
    <mergeCell ref="Z147:Z149"/>
    <mergeCell ref="D144:O144"/>
    <mergeCell ref="U147:U149"/>
    <mergeCell ref="AH147:AH149"/>
    <mergeCell ref="AI147:AI149"/>
    <mergeCell ref="AJ147:AJ149"/>
    <mergeCell ref="C194:AN194"/>
    <mergeCell ref="C195:AN195"/>
    <mergeCell ref="D197:O197"/>
    <mergeCell ref="AE197:AJ197"/>
    <mergeCell ref="AM147:AM149"/>
    <mergeCell ref="AN147:AN149"/>
    <mergeCell ref="D170:O170"/>
    <mergeCell ref="AB174:AB176"/>
    <mergeCell ref="AC174:AC176"/>
    <mergeCell ref="AE170:AJ170"/>
    <mergeCell ref="G174:G176"/>
    <mergeCell ref="C173:C176"/>
    <mergeCell ref="D173:G173"/>
    <mergeCell ref="H173:I173"/>
    <mergeCell ref="J173:O173"/>
    <mergeCell ref="J147:L148"/>
    <mergeCell ref="AJ146:AN146"/>
    <mergeCell ref="D147:D149"/>
    <mergeCell ref="E147:E149"/>
    <mergeCell ref="S201:S203"/>
    <mergeCell ref="Z173:AD173"/>
    <mergeCell ref="Z200:AD200"/>
    <mergeCell ref="AJ200:AN200"/>
    <mergeCell ref="C167:AN167"/>
    <mergeCell ref="C168:AN168"/>
    <mergeCell ref="AJ174:AJ176"/>
    <mergeCell ref="AK174:AK176"/>
    <mergeCell ref="AD174:AD176"/>
    <mergeCell ref="AE174:AE176"/>
    <mergeCell ref="AF174:AF176"/>
    <mergeCell ref="AG174:AG176"/>
    <mergeCell ref="AH174:AH176"/>
    <mergeCell ref="AI174:AI176"/>
    <mergeCell ref="Z174:Z176"/>
    <mergeCell ref="AA174:AA176"/>
    <mergeCell ref="AE173:AI173"/>
    <mergeCell ref="P173:T173"/>
    <mergeCell ref="H200:I200"/>
    <mergeCell ref="AJ173:AN173"/>
    <mergeCell ref="D174:D176"/>
    <mergeCell ref="D171:O171"/>
    <mergeCell ref="AE171:AI171"/>
    <mergeCell ref="AL174:AL176"/>
    <mergeCell ref="AM174:AM176"/>
    <mergeCell ref="AN174:AN176"/>
    <mergeCell ref="H174:H176"/>
    <mergeCell ref="I174:I176"/>
    <mergeCell ref="Q174:Q176"/>
    <mergeCell ref="R174:R176"/>
    <mergeCell ref="S174:S176"/>
    <mergeCell ref="T174:T176"/>
    <mergeCell ref="U174:U176"/>
    <mergeCell ref="V174:V176"/>
    <mergeCell ref="W174:W176"/>
    <mergeCell ref="E174:E176"/>
    <mergeCell ref="F174:F176"/>
    <mergeCell ref="M174:O174"/>
    <mergeCell ref="P174:P176"/>
    <mergeCell ref="M175:O175"/>
    <mergeCell ref="D252:O252"/>
    <mergeCell ref="I228:I230"/>
    <mergeCell ref="J228:L229"/>
    <mergeCell ref="M228:O228"/>
    <mergeCell ref="Q228:Q230"/>
    <mergeCell ref="C248:AN248"/>
    <mergeCell ref="AE251:AJ251"/>
    <mergeCell ref="AE252:AI252"/>
    <mergeCell ref="AC228:AC230"/>
    <mergeCell ref="AD228:AD230"/>
    <mergeCell ref="AE228:AE230"/>
    <mergeCell ref="AF228:AF230"/>
    <mergeCell ref="AN228:AN230"/>
    <mergeCell ref="R228:R230"/>
    <mergeCell ref="AG228:AG230"/>
    <mergeCell ref="AH228:AH230"/>
    <mergeCell ref="D228:D230"/>
    <mergeCell ref="E228:E230"/>
    <mergeCell ref="P228:P230"/>
    <mergeCell ref="AJ228:AJ230"/>
    <mergeCell ref="Y228:Y230"/>
    <mergeCell ref="M229:O229"/>
    <mergeCell ref="AI228:AI230"/>
    <mergeCell ref="AK282:AK284"/>
    <mergeCell ref="AL282:AL284"/>
    <mergeCell ref="V255:V257"/>
    <mergeCell ref="W255:W257"/>
    <mergeCell ref="X255:X257"/>
    <mergeCell ref="Y282:Y284"/>
    <mergeCell ref="Z282:Z284"/>
    <mergeCell ref="AA282:AA284"/>
    <mergeCell ref="AB282:AB284"/>
    <mergeCell ref="AC282:AC284"/>
    <mergeCell ref="AJ282:AJ284"/>
    <mergeCell ref="C276:AN276"/>
    <mergeCell ref="D278:O278"/>
    <mergeCell ref="R282:R284"/>
    <mergeCell ref="S282:S284"/>
    <mergeCell ref="AM282:AM284"/>
    <mergeCell ref="AN282:AN284"/>
    <mergeCell ref="AD282:AD284"/>
    <mergeCell ref="AF282:AF284"/>
    <mergeCell ref="AG282:AG284"/>
    <mergeCell ref="AH282:AH284"/>
    <mergeCell ref="AI282:AI284"/>
    <mergeCell ref="X282:X284"/>
    <mergeCell ref="AJ281:AN281"/>
    <mergeCell ref="AE278:AJ278"/>
    <mergeCell ref="E282:E284"/>
    <mergeCell ref="F282:F284"/>
    <mergeCell ref="G282:G284"/>
    <mergeCell ref="T282:T284"/>
    <mergeCell ref="U282:U284"/>
    <mergeCell ref="V282:V284"/>
    <mergeCell ref="W282:W284"/>
    <mergeCell ref="AE282:AE284"/>
    <mergeCell ref="M283:O283"/>
    <mergeCell ref="H282:H284"/>
    <mergeCell ref="U281:Y281"/>
    <mergeCell ref="M282:O282"/>
    <mergeCell ref="P282:P284"/>
    <mergeCell ref="Q282:Q284"/>
    <mergeCell ref="I282:I284"/>
    <mergeCell ref="J282:L283"/>
    <mergeCell ref="D279:O279"/>
    <mergeCell ref="AE279:AI279"/>
    <mergeCell ref="Z281:AD281"/>
    <mergeCell ref="AE281:AI281"/>
    <mergeCell ref="D282:D284"/>
    <mergeCell ref="C254:C257"/>
    <mergeCell ref="P258:T258"/>
    <mergeCell ref="C281:C284"/>
    <mergeCell ref="D281:G281"/>
    <mergeCell ref="H281:I281"/>
    <mergeCell ref="J281:O281"/>
    <mergeCell ref="P281:T281"/>
    <mergeCell ref="Q147:Q149"/>
    <mergeCell ref="P146:T146"/>
    <mergeCell ref="P200:T200"/>
    <mergeCell ref="T201:T203"/>
    <mergeCell ref="R201:R203"/>
    <mergeCell ref="Q201:Q203"/>
    <mergeCell ref="D201:D203"/>
    <mergeCell ref="P231:T231"/>
    <mergeCell ref="M255:O255"/>
    <mergeCell ref="P255:P257"/>
    <mergeCell ref="Q255:Q257"/>
    <mergeCell ref="R255:R257"/>
    <mergeCell ref="F255:F257"/>
    <mergeCell ref="F228:F230"/>
    <mergeCell ref="G228:G230"/>
    <mergeCell ref="H228:H230"/>
    <mergeCell ref="J231:O231"/>
    <mergeCell ref="P123:T123"/>
    <mergeCell ref="Z120:Z122"/>
    <mergeCell ref="C275:AN275"/>
    <mergeCell ref="AE255:AE257"/>
    <mergeCell ref="AF255:AF257"/>
    <mergeCell ref="AG255:AG257"/>
    <mergeCell ref="AH255:AH257"/>
    <mergeCell ref="AI255:AI257"/>
    <mergeCell ref="AJ255:AJ257"/>
    <mergeCell ref="Y255:Y257"/>
    <mergeCell ref="Z255:Z257"/>
    <mergeCell ref="AA255:AA257"/>
    <mergeCell ref="AB255:AB257"/>
    <mergeCell ref="AC255:AC257"/>
    <mergeCell ref="AD255:AD257"/>
    <mergeCell ref="S255:S257"/>
    <mergeCell ref="T255:T257"/>
    <mergeCell ref="U255:U257"/>
    <mergeCell ref="D255:D257"/>
    <mergeCell ref="G255:G257"/>
    <mergeCell ref="H255:H257"/>
    <mergeCell ref="I255:I257"/>
    <mergeCell ref="AM120:AM122"/>
    <mergeCell ref="AL120:AL122"/>
    <mergeCell ref="D90:O90"/>
    <mergeCell ref="C86:AN86"/>
    <mergeCell ref="C87:AN87"/>
    <mergeCell ref="D89:O89"/>
    <mergeCell ref="AE89:AJ89"/>
    <mergeCell ref="U173:Y173"/>
    <mergeCell ref="X174:X176"/>
    <mergeCell ref="Y174:Y176"/>
    <mergeCell ref="C119:C122"/>
    <mergeCell ref="G120:G122"/>
    <mergeCell ref="AJ120:AJ122"/>
    <mergeCell ref="AN120:AN122"/>
    <mergeCell ref="M121:O121"/>
    <mergeCell ref="C140:AN140"/>
    <mergeCell ref="P120:P122"/>
    <mergeCell ref="Y120:Y122"/>
    <mergeCell ref="H120:H122"/>
    <mergeCell ref="I120:I122"/>
    <mergeCell ref="J120:L121"/>
    <mergeCell ref="E120:E122"/>
    <mergeCell ref="F120:F122"/>
    <mergeCell ref="W147:W149"/>
    <mergeCell ref="X147:X149"/>
    <mergeCell ref="Y147:Y149"/>
    <mergeCell ref="E93:E95"/>
    <mergeCell ref="F93:F95"/>
    <mergeCell ref="G93:G95"/>
    <mergeCell ref="H93:H95"/>
    <mergeCell ref="I93:I95"/>
    <mergeCell ref="J93:L94"/>
    <mergeCell ref="M94:O94"/>
    <mergeCell ref="M93:O93"/>
    <mergeCell ref="X93:X95"/>
    <mergeCell ref="T93:T95"/>
    <mergeCell ref="Z9:AD9"/>
    <mergeCell ref="AE9:AI9"/>
    <mergeCell ref="M10:O10"/>
    <mergeCell ref="M11:O11"/>
    <mergeCell ref="T10:T12"/>
    <mergeCell ref="U10:U12"/>
    <mergeCell ref="X10:X12"/>
    <mergeCell ref="Y10:Y12"/>
    <mergeCell ref="Z10:Z12"/>
    <mergeCell ref="AA10:AA12"/>
    <mergeCell ref="R10:R12"/>
    <mergeCell ref="S10:S12"/>
    <mergeCell ref="AG10:AG12"/>
    <mergeCell ref="AC10:AC12"/>
    <mergeCell ref="AD10:AD12"/>
    <mergeCell ref="W10:W12"/>
    <mergeCell ref="AB10:AB12"/>
    <mergeCell ref="M40:O40"/>
    <mergeCell ref="AG39:AG41"/>
    <mergeCell ref="AH39:AH41"/>
    <mergeCell ref="AE39:AE41"/>
    <mergeCell ref="AF39:AF41"/>
    <mergeCell ref="U39:U41"/>
    <mergeCell ref="AD39:AD41"/>
    <mergeCell ref="C16:Y16"/>
    <mergeCell ref="D39:D41"/>
    <mergeCell ref="E39:E41"/>
    <mergeCell ref="F39:F41"/>
    <mergeCell ref="G39:G41"/>
    <mergeCell ref="H39:H41"/>
    <mergeCell ref="I39:I41"/>
    <mergeCell ref="J39:L40"/>
    <mergeCell ref="M39:O39"/>
    <mergeCell ref="Q39:Q41"/>
    <mergeCell ref="R39:R41"/>
    <mergeCell ref="S39:S41"/>
    <mergeCell ref="H14:I14"/>
    <mergeCell ref="P14:T14"/>
    <mergeCell ref="AJ10:AJ12"/>
    <mergeCell ref="P10:P12"/>
    <mergeCell ref="Q10:Q12"/>
    <mergeCell ref="AM39:AM41"/>
    <mergeCell ref="AN39:AN41"/>
    <mergeCell ref="P39:P41"/>
    <mergeCell ref="T39:T41"/>
    <mergeCell ref="V39:V41"/>
    <mergeCell ref="AK10:AK12"/>
    <mergeCell ref="AL10:AL12"/>
    <mergeCell ref="AM10:AM12"/>
    <mergeCell ref="AJ38:AN38"/>
    <mergeCell ref="U38:Y38"/>
    <mergeCell ref="Z38:AD38"/>
    <mergeCell ref="AE38:AI38"/>
    <mergeCell ref="P38:T38"/>
    <mergeCell ref="C32:AN32"/>
    <mergeCell ref="C33:AN33"/>
    <mergeCell ref="D35:O35"/>
    <mergeCell ref="AE35:AJ35"/>
    <mergeCell ref="H10:H12"/>
    <mergeCell ref="V10:V12"/>
    <mergeCell ref="C3:AN3"/>
    <mergeCell ref="C4:AN4"/>
    <mergeCell ref="AE6:AJ6"/>
    <mergeCell ref="AE7:AJ7"/>
    <mergeCell ref="I10:I12"/>
    <mergeCell ref="J10:L11"/>
    <mergeCell ref="D9:G9"/>
    <mergeCell ref="H9:I9"/>
    <mergeCell ref="J9:O9"/>
    <mergeCell ref="P9:T9"/>
    <mergeCell ref="U9:Y9"/>
    <mergeCell ref="AE10:AE12"/>
    <mergeCell ref="AF10:AF12"/>
    <mergeCell ref="D6:O6"/>
    <mergeCell ref="D7:O7"/>
    <mergeCell ref="C9:C12"/>
    <mergeCell ref="AJ9:AN9"/>
    <mergeCell ref="D10:D12"/>
    <mergeCell ref="E10:E12"/>
    <mergeCell ref="F10:F12"/>
    <mergeCell ref="G10:G12"/>
    <mergeCell ref="AN10:AN12"/>
    <mergeCell ref="AH10:AH12"/>
    <mergeCell ref="AI10:AI12"/>
    <mergeCell ref="T120:T122"/>
    <mergeCell ref="AH66:AH68"/>
    <mergeCell ref="AI66:AI68"/>
    <mergeCell ref="AJ66:AJ68"/>
    <mergeCell ref="AK66:AK68"/>
    <mergeCell ref="U120:U122"/>
    <mergeCell ref="V120:V122"/>
    <mergeCell ref="W120:W122"/>
    <mergeCell ref="X120:X122"/>
    <mergeCell ref="Z92:AD92"/>
    <mergeCell ref="Z93:Z95"/>
    <mergeCell ref="U93:U95"/>
    <mergeCell ref="V93:V95"/>
    <mergeCell ref="W93:W95"/>
    <mergeCell ref="Y93:Y95"/>
    <mergeCell ref="AE117:AI117"/>
    <mergeCell ref="P119:T119"/>
    <mergeCell ref="U119:Y119"/>
    <mergeCell ref="Z119:AD119"/>
    <mergeCell ref="AE119:AI119"/>
    <mergeCell ref="Q120:Q122"/>
    <mergeCell ref="R120:R122"/>
    <mergeCell ref="S120:S122"/>
    <mergeCell ref="P96:T96"/>
    <mergeCell ref="AM66:AM68"/>
    <mergeCell ref="AE66:AE68"/>
    <mergeCell ref="AF66:AF68"/>
    <mergeCell ref="AG66:AG68"/>
    <mergeCell ref="Q93:Q95"/>
    <mergeCell ref="P69:T69"/>
    <mergeCell ref="C113:AN113"/>
    <mergeCell ref="C114:AN114"/>
    <mergeCell ref="AJ92:AN92"/>
    <mergeCell ref="AK93:AK95"/>
    <mergeCell ref="AL93:AL95"/>
    <mergeCell ref="AE92:AI92"/>
    <mergeCell ref="AM93:AM95"/>
    <mergeCell ref="AN93:AN95"/>
    <mergeCell ref="AJ93:AJ95"/>
    <mergeCell ref="AI93:AI95"/>
    <mergeCell ref="AA93:AA95"/>
    <mergeCell ref="AB93:AB95"/>
    <mergeCell ref="AC93:AC95"/>
    <mergeCell ref="AD93:AD95"/>
    <mergeCell ref="AE93:AE95"/>
    <mergeCell ref="AF93:AF95"/>
    <mergeCell ref="AG93:AG95"/>
    <mergeCell ref="D93:D95"/>
    <mergeCell ref="D116:O116"/>
    <mergeCell ref="AE116:AJ116"/>
    <mergeCell ref="D117:O117"/>
    <mergeCell ref="AA66:AA68"/>
    <mergeCell ref="AK120:AK122"/>
    <mergeCell ref="AA120:AA122"/>
    <mergeCell ref="AB120:AB122"/>
    <mergeCell ref="AC120:AC122"/>
    <mergeCell ref="AG201:AG203"/>
    <mergeCell ref="W201:W203"/>
    <mergeCell ref="AE200:AI200"/>
    <mergeCell ref="AD66:AD68"/>
    <mergeCell ref="V66:V68"/>
    <mergeCell ref="W66:W68"/>
    <mergeCell ref="Z66:Z68"/>
    <mergeCell ref="C141:AN141"/>
    <mergeCell ref="D143:O143"/>
    <mergeCell ref="AE143:AJ143"/>
    <mergeCell ref="AG120:AG122"/>
    <mergeCell ref="AH120:AH122"/>
    <mergeCell ref="AI120:AI122"/>
    <mergeCell ref="AD120:AD122"/>
    <mergeCell ref="AE120:AE122"/>
    <mergeCell ref="AF120:AF122"/>
    <mergeCell ref="D66:D68"/>
    <mergeCell ref="G66:G68"/>
    <mergeCell ref="H66:H68"/>
    <mergeCell ref="I66:I68"/>
    <mergeCell ref="Y66:Y68"/>
    <mergeCell ref="P66:P68"/>
    <mergeCell ref="E66:E68"/>
    <mergeCell ref="Q66:Q68"/>
    <mergeCell ref="R66:R68"/>
    <mergeCell ref="S66:S68"/>
    <mergeCell ref="J66:L67"/>
    <mergeCell ref="T66:T68"/>
    <mergeCell ref="P13:T13"/>
    <mergeCell ref="C38:C41"/>
    <mergeCell ref="D38:G38"/>
    <mergeCell ref="H38:I38"/>
    <mergeCell ref="H13:I13"/>
    <mergeCell ref="D36:O36"/>
    <mergeCell ref="J38:O38"/>
    <mergeCell ref="AE36:AJ36"/>
    <mergeCell ref="H65:I65"/>
    <mergeCell ref="J65:O65"/>
    <mergeCell ref="P65:T65"/>
    <mergeCell ref="AE62:AJ62"/>
    <mergeCell ref="P42:T42"/>
    <mergeCell ref="C65:C68"/>
    <mergeCell ref="C59:AN59"/>
    <mergeCell ref="C60:AN60"/>
    <mergeCell ref="D62:O62"/>
    <mergeCell ref="U65:Y65"/>
    <mergeCell ref="Z65:AD65"/>
    <mergeCell ref="AE65:AI65"/>
    <mergeCell ref="D63:O63"/>
    <mergeCell ref="AJ65:AN65"/>
    <mergeCell ref="AN66:AN68"/>
    <mergeCell ref="AE63:AI63"/>
    <mergeCell ref="AJ39:AJ41"/>
    <mergeCell ref="AK39:AK41"/>
    <mergeCell ref="AL39:AL41"/>
    <mergeCell ref="AA39:AA41"/>
    <mergeCell ref="AB39:AB41"/>
    <mergeCell ref="AC39:AC41"/>
    <mergeCell ref="U66:U68"/>
    <mergeCell ref="X66:X68"/>
    <mergeCell ref="W39:W41"/>
    <mergeCell ref="X39:X41"/>
    <mergeCell ref="Y39:Y41"/>
    <mergeCell ref="Z39:Z41"/>
    <mergeCell ref="AC66:AC68"/>
    <mergeCell ref="AL66:AL68"/>
    <mergeCell ref="AI39:AI41"/>
    <mergeCell ref="AH93:AH95"/>
    <mergeCell ref="P92:T92"/>
    <mergeCell ref="P93:P95"/>
    <mergeCell ref="U92:Y92"/>
    <mergeCell ref="R93:R95"/>
    <mergeCell ref="S93:S95"/>
    <mergeCell ref="Z228:Z230"/>
    <mergeCell ref="AA228:AA230"/>
    <mergeCell ref="AB228:AB230"/>
    <mergeCell ref="AD201:AD203"/>
    <mergeCell ref="AE201:AE203"/>
    <mergeCell ref="AH201:AH203"/>
    <mergeCell ref="V201:V203"/>
    <mergeCell ref="U227:Y227"/>
    <mergeCell ref="S228:S230"/>
    <mergeCell ref="T228:T230"/>
    <mergeCell ref="U228:U230"/>
    <mergeCell ref="V228:V230"/>
    <mergeCell ref="W228:W230"/>
    <mergeCell ref="X228:X230"/>
    <mergeCell ref="Z227:AD227"/>
    <mergeCell ref="C221:AN221"/>
    <mergeCell ref="C200:C203"/>
    <mergeCell ref="D200:G200"/>
    <mergeCell ref="X201:X203"/>
    <mergeCell ref="Y201:Y203"/>
    <mergeCell ref="Z201:Z203"/>
    <mergeCell ref="AA201:AA203"/>
    <mergeCell ref="AB201:AB203"/>
    <mergeCell ref="AB66:AB68"/>
    <mergeCell ref="AE90:AI90"/>
    <mergeCell ref="C249:AN249"/>
    <mergeCell ref="C227:C230"/>
    <mergeCell ref="D227:G227"/>
    <mergeCell ref="H227:I227"/>
    <mergeCell ref="J227:O227"/>
    <mergeCell ref="G201:G203"/>
    <mergeCell ref="H201:H203"/>
    <mergeCell ref="I201:I203"/>
    <mergeCell ref="J201:L202"/>
    <mergeCell ref="M201:O201"/>
    <mergeCell ref="P201:P203"/>
    <mergeCell ref="AE227:AI227"/>
    <mergeCell ref="AJ227:AN227"/>
    <mergeCell ref="P177:T177"/>
    <mergeCell ref="AK228:AK230"/>
    <mergeCell ref="AL228:AL230"/>
    <mergeCell ref="F201:F203"/>
    <mergeCell ref="AC201:AC203"/>
    <mergeCell ref="AM228:AM230"/>
    <mergeCell ref="P227:T227"/>
    <mergeCell ref="P285:T285"/>
    <mergeCell ref="D198:O198"/>
    <mergeCell ref="AE198:AI198"/>
    <mergeCell ref="U200:Y200"/>
    <mergeCell ref="J200:O200"/>
    <mergeCell ref="M202:O202"/>
    <mergeCell ref="C222:AN222"/>
    <mergeCell ref="D224:O224"/>
    <mergeCell ref="AE224:AJ224"/>
    <mergeCell ref="D225:O225"/>
    <mergeCell ref="AE225:AI225"/>
    <mergeCell ref="AI201:AI203"/>
    <mergeCell ref="AJ201:AJ203"/>
    <mergeCell ref="AK201:AK203"/>
    <mergeCell ref="AL201:AL203"/>
    <mergeCell ref="AM201:AM203"/>
    <mergeCell ref="AN201:AN203"/>
    <mergeCell ref="E201:E203"/>
    <mergeCell ref="P204:T204"/>
    <mergeCell ref="AF201:AF203"/>
    <mergeCell ref="U201:U203"/>
  </mergeCells>
  <printOptions horizontalCentered="1"/>
  <pageMargins left="0.19685039370078741" right="0.19685039370078741" top="0.59055118110236227" bottom="0.19685039370078741" header="0.31496062992125984" footer="0.31496062992125984"/>
  <pageSetup paperSize="8" scale="81" fitToHeight="0" orientation="landscape" r:id="rId1"/>
  <headerFooter>
    <oddFooter>&amp;R&amp;"-,Italic"&amp;10Laporan Kemajuan Aktiviti Pengurusan Aset Tak Alih(JKR.PATA-3B)&amp;P/&amp;N</oddFooter>
  </headerFooter>
  <rowBreaks count="11" manualBreakCount="11">
    <brk id="29" max="41" man="1"/>
    <brk id="56" max="41" man="1"/>
    <brk id="83" max="41" man="1"/>
    <brk id="110" max="41" man="1"/>
    <brk id="137" max="41" man="1"/>
    <brk id="164" max="41" man="1"/>
    <brk id="191" max="41" man="1"/>
    <brk id="218" max="41" man="1"/>
    <brk id="245" max="41" man="1"/>
    <brk id="272" max="41" man="1"/>
    <brk id="299" max="4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350"/>
  <sheetViews>
    <sheetView tabSelected="1" view="pageBreakPreview" topLeftCell="A288" zoomScale="70" zoomScaleNormal="60" zoomScaleSheetLayoutView="70" workbookViewId="0">
      <selection activeCell="V301" sqref="V301"/>
    </sheetView>
  </sheetViews>
  <sheetFormatPr defaultRowHeight="15"/>
  <cols>
    <col min="1" max="2" width="2" style="4" customWidth="1"/>
    <col min="3" max="3" width="41.28515625" style="4" customWidth="1"/>
    <col min="4" max="4" width="11.7109375" style="4" customWidth="1"/>
    <col min="5" max="7" width="5.28515625" style="4" customWidth="1"/>
    <col min="8" max="8" width="6.42578125" style="4" customWidth="1"/>
    <col min="9" max="10" width="5.28515625" style="4" customWidth="1"/>
    <col min="11" max="13" width="6.140625" style="4" customWidth="1"/>
    <col min="14" max="14" width="11.5703125" style="96" customWidth="1"/>
    <col min="15" max="19" width="8.42578125" style="4" customWidth="1"/>
    <col min="20" max="20" width="8.42578125" style="18" customWidth="1"/>
    <col min="21" max="31" width="8.42578125" style="4" customWidth="1"/>
    <col min="32" max="42" width="5.7109375" style="4" customWidth="1"/>
    <col min="43" max="43" width="2.7109375" style="4" customWidth="1"/>
    <col min="44" max="44" width="2" style="4" customWidth="1"/>
    <col min="45" max="16384" width="9.140625" style="4"/>
  </cols>
  <sheetData>
    <row r="2" spans="2:43" ht="15.7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90"/>
      <c r="O2" s="6"/>
      <c r="P2" s="6"/>
      <c r="Q2" s="6"/>
      <c r="R2" s="6"/>
      <c r="S2" s="6"/>
      <c r="T2" s="224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6"/>
      <c r="AO2" s="6"/>
      <c r="AP2" s="1" t="s">
        <v>97</v>
      </c>
      <c r="AQ2" s="7"/>
    </row>
    <row r="3" spans="2:43" ht="15" customHeight="1">
      <c r="B3" s="9"/>
      <c r="C3" s="262" t="s">
        <v>98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331"/>
    </row>
    <row r="4" spans="2:43" ht="15.75">
      <c r="B4" s="9"/>
      <c r="C4" s="256" t="s">
        <v>253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332"/>
    </row>
    <row r="5" spans="2:43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91"/>
      <c r="O5" s="10"/>
      <c r="P5" s="10"/>
      <c r="Q5" s="10"/>
      <c r="R5" s="10"/>
      <c r="S5" s="10"/>
      <c r="T5" s="3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8"/>
    </row>
    <row r="6" spans="2:43" ht="15.75">
      <c r="B6" s="9"/>
      <c r="C6" s="3" t="s">
        <v>42</v>
      </c>
      <c r="D6" s="307" t="s">
        <v>41</v>
      </c>
      <c r="E6" s="307"/>
      <c r="F6" s="307"/>
      <c r="G6" s="307"/>
      <c r="H6" s="307"/>
      <c r="I6" s="307"/>
      <c r="J6" s="307"/>
      <c r="K6" s="307"/>
      <c r="L6" s="307"/>
      <c r="M6" s="34"/>
      <c r="N6" s="92"/>
      <c r="O6" s="34"/>
      <c r="P6" s="34"/>
      <c r="Q6" s="34"/>
      <c r="R6" s="34"/>
      <c r="S6" s="34"/>
      <c r="T6" s="8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" t="s">
        <v>95</v>
      </c>
      <c r="AG6" s="10"/>
      <c r="AH6" s="10"/>
      <c r="AI6" s="10"/>
      <c r="AJ6" s="10"/>
      <c r="AK6" s="307" t="s">
        <v>49</v>
      </c>
      <c r="AL6" s="307"/>
      <c r="AM6" s="307"/>
      <c r="AN6" s="307"/>
      <c r="AO6" s="307"/>
      <c r="AP6" s="307"/>
      <c r="AQ6" s="8"/>
    </row>
    <row r="7" spans="2:43" ht="15.75">
      <c r="B7" s="9"/>
      <c r="C7" s="3" t="s">
        <v>44</v>
      </c>
      <c r="D7" s="305" t="s">
        <v>43</v>
      </c>
      <c r="E7" s="305"/>
      <c r="F7" s="305"/>
      <c r="G7" s="305"/>
      <c r="H7" s="305"/>
      <c r="I7" s="305"/>
      <c r="J7" s="305"/>
      <c r="K7" s="305"/>
      <c r="L7" s="305"/>
      <c r="M7" s="34"/>
      <c r="N7" s="92"/>
      <c r="O7" s="34"/>
      <c r="P7" s="34"/>
      <c r="Q7" s="34"/>
      <c r="R7" s="34"/>
      <c r="S7" s="34"/>
      <c r="T7" s="8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" t="s">
        <v>47</v>
      </c>
      <c r="AG7" s="10"/>
      <c r="AH7" s="10"/>
      <c r="AI7" s="10"/>
      <c r="AJ7" s="10"/>
      <c r="AK7" s="306" t="s">
        <v>169</v>
      </c>
      <c r="AL7" s="306"/>
      <c r="AM7" s="306"/>
      <c r="AN7" s="306"/>
      <c r="AO7" s="306"/>
      <c r="AP7" s="306"/>
      <c r="AQ7" s="8"/>
    </row>
    <row r="8" spans="2:43" ht="15.75">
      <c r="B8" s="9"/>
      <c r="C8" s="3" t="s">
        <v>46</v>
      </c>
      <c r="D8" s="306" t="s">
        <v>169</v>
      </c>
      <c r="E8" s="306"/>
      <c r="F8" s="306"/>
      <c r="G8" s="306"/>
      <c r="H8" s="306"/>
      <c r="I8" s="306"/>
      <c r="J8" s="306"/>
      <c r="K8" s="306"/>
      <c r="L8" s="306"/>
      <c r="M8" s="99"/>
      <c r="N8" s="93"/>
      <c r="O8" s="99"/>
      <c r="P8" s="99"/>
      <c r="Q8" s="120"/>
      <c r="R8" s="120"/>
      <c r="S8" s="120"/>
      <c r="T8" s="225"/>
      <c r="U8" s="101"/>
      <c r="V8" s="99"/>
      <c r="W8" s="99"/>
      <c r="X8" s="99"/>
      <c r="Y8" s="99"/>
      <c r="Z8" s="120"/>
      <c r="AA8" s="120"/>
      <c r="AB8" s="120"/>
      <c r="AC8" s="101"/>
      <c r="AD8" s="101"/>
      <c r="AE8" s="99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7"/>
    </row>
    <row r="9" spans="2:43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1"/>
      <c r="O9" s="10"/>
      <c r="P9" s="10"/>
      <c r="Q9" s="10"/>
      <c r="R9" s="10"/>
      <c r="S9" s="10"/>
      <c r="T9" s="3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8"/>
    </row>
    <row r="10" spans="2:43" ht="15.75" customHeight="1">
      <c r="B10" s="9"/>
      <c r="C10" s="268" t="s">
        <v>227</v>
      </c>
      <c r="D10" s="319" t="s">
        <v>99</v>
      </c>
      <c r="E10" s="322" t="s">
        <v>100</v>
      </c>
      <c r="F10" s="323"/>
      <c r="G10" s="323"/>
      <c r="H10" s="323"/>
      <c r="I10" s="323"/>
      <c r="J10" s="324"/>
      <c r="K10" s="322" t="s">
        <v>101</v>
      </c>
      <c r="L10" s="323"/>
      <c r="M10" s="324"/>
      <c r="N10" s="322" t="s">
        <v>102</v>
      </c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4"/>
      <c r="AF10" s="322" t="s">
        <v>68</v>
      </c>
      <c r="AG10" s="323"/>
      <c r="AH10" s="324"/>
      <c r="AI10" s="322" t="s">
        <v>103</v>
      </c>
      <c r="AJ10" s="323"/>
      <c r="AK10" s="323"/>
      <c r="AL10" s="324"/>
      <c r="AM10" s="322" t="s">
        <v>104</v>
      </c>
      <c r="AN10" s="323"/>
      <c r="AO10" s="323"/>
      <c r="AP10" s="324"/>
      <c r="AQ10" s="8"/>
    </row>
    <row r="11" spans="2:43" ht="34.5" customHeight="1">
      <c r="B11" s="9"/>
      <c r="C11" s="268"/>
      <c r="D11" s="321"/>
      <c r="E11" s="325"/>
      <c r="F11" s="326"/>
      <c r="G11" s="326"/>
      <c r="H11" s="326"/>
      <c r="I11" s="326"/>
      <c r="J11" s="327"/>
      <c r="K11" s="325"/>
      <c r="L11" s="326"/>
      <c r="M11" s="327"/>
      <c r="N11" s="373" t="s">
        <v>170</v>
      </c>
      <c r="O11" s="374"/>
      <c r="P11" s="374"/>
      <c r="Q11" s="374"/>
      <c r="R11" s="374"/>
      <c r="S11" s="374"/>
      <c r="T11" s="374"/>
      <c r="U11" s="374"/>
      <c r="V11" s="375"/>
      <c r="W11" s="373" t="s">
        <v>171</v>
      </c>
      <c r="X11" s="374"/>
      <c r="Y11" s="374"/>
      <c r="Z11" s="374"/>
      <c r="AA11" s="374"/>
      <c r="AB11" s="374"/>
      <c r="AC11" s="374"/>
      <c r="AD11" s="374"/>
      <c r="AE11" s="375"/>
      <c r="AF11" s="325"/>
      <c r="AG11" s="326"/>
      <c r="AH11" s="327"/>
      <c r="AI11" s="325"/>
      <c r="AJ11" s="326"/>
      <c r="AK11" s="326"/>
      <c r="AL11" s="327"/>
      <c r="AM11" s="325"/>
      <c r="AN11" s="326"/>
      <c r="AO11" s="326"/>
      <c r="AP11" s="327"/>
      <c r="AQ11" s="8"/>
    </row>
    <row r="12" spans="2:43" ht="72.75" customHeight="1">
      <c r="B12" s="9"/>
      <c r="C12" s="268"/>
      <c r="D12" s="253" t="s">
        <v>105</v>
      </c>
      <c r="E12" s="253" t="s">
        <v>106</v>
      </c>
      <c r="F12" s="253" t="s">
        <v>107</v>
      </c>
      <c r="G12" s="253" t="s">
        <v>108</v>
      </c>
      <c r="H12" s="253" t="s">
        <v>109</v>
      </c>
      <c r="I12" s="253" t="s">
        <v>110</v>
      </c>
      <c r="J12" s="253" t="s">
        <v>121</v>
      </c>
      <c r="K12" s="253" t="s">
        <v>111</v>
      </c>
      <c r="L12" s="253" t="s">
        <v>112</v>
      </c>
      <c r="M12" s="392" t="s">
        <v>125</v>
      </c>
      <c r="N12" s="336" t="s">
        <v>122</v>
      </c>
      <c r="O12" s="337"/>
      <c r="P12" s="338"/>
      <c r="Q12" s="376" t="s">
        <v>181</v>
      </c>
      <c r="R12" s="377"/>
      <c r="S12" s="378"/>
      <c r="T12" s="328" t="s">
        <v>182</v>
      </c>
      <c r="U12" s="329"/>
      <c r="V12" s="330"/>
      <c r="W12" s="339" t="s">
        <v>172</v>
      </c>
      <c r="X12" s="340"/>
      <c r="Y12" s="341"/>
      <c r="Z12" s="379" t="s">
        <v>173</v>
      </c>
      <c r="AA12" s="380"/>
      <c r="AB12" s="381"/>
      <c r="AC12" s="333" t="s">
        <v>180</v>
      </c>
      <c r="AD12" s="334"/>
      <c r="AE12" s="335"/>
      <c r="AF12" s="253" t="s">
        <v>113</v>
      </c>
      <c r="AG12" s="253" t="s">
        <v>114</v>
      </c>
      <c r="AH12" s="253" t="s">
        <v>80</v>
      </c>
      <c r="AI12" s="268" t="s">
        <v>123</v>
      </c>
      <c r="AJ12" s="268"/>
      <c r="AK12" s="268" t="s">
        <v>124</v>
      </c>
      <c r="AL12" s="268"/>
      <c r="AM12" s="268" t="s">
        <v>115</v>
      </c>
      <c r="AN12" s="268"/>
      <c r="AO12" s="268" t="s">
        <v>116</v>
      </c>
      <c r="AP12" s="268"/>
      <c r="AQ12" s="8"/>
    </row>
    <row r="13" spans="2:43" ht="42.75" customHeight="1">
      <c r="B13" s="9"/>
      <c r="C13" s="268"/>
      <c r="D13" s="253"/>
      <c r="E13" s="253"/>
      <c r="F13" s="253"/>
      <c r="G13" s="253"/>
      <c r="H13" s="253"/>
      <c r="I13" s="253"/>
      <c r="J13" s="253"/>
      <c r="K13" s="253"/>
      <c r="L13" s="253"/>
      <c r="M13" s="393"/>
      <c r="N13" s="339">
        <v>2015</v>
      </c>
      <c r="O13" s="340"/>
      <c r="P13" s="341"/>
      <c r="Q13" s="376">
        <v>2016</v>
      </c>
      <c r="R13" s="377"/>
      <c r="S13" s="378"/>
      <c r="T13" s="328">
        <v>2017</v>
      </c>
      <c r="U13" s="329"/>
      <c r="V13" s="330"/>
      <c r="W13" s="372">
        <v>2015</v>
      </c>
      <c r="X13" s="372"/>
      <c r="Y13" s="372"/>
      <c r="Z13" s="376">
        <v>2016</v>
      </c>
      <c r="AA13" s="377"/>
      <c r="AB13" s="378"/>
      <c r="AC13" s="328">
        <v>2017</v>
      </c>
      <c r="AD13" s="329"/>
      <c r="AE13" s="330"/>
      <c r="AF13" s="253"/>
      <c r="AG13" s="253"/>
      <c r="AH13" s="253"/>
      <c r="AI13" s="266" t="s">
        <v>117</v>
      </c>
      <c r="AJ13" s="266" t="s">
        <v>118</v>
      </c>
      <c r="AK13" s="266" t="s">
        <v>117</v>
      </c>
      <c r="AL13" s="266" t="s">
        <v>118</v>
      </c>
      <c r="AM13" s="266" t="s">
        <v>117</v>
      </c>
      <c r="AN13" s="266" t="s">
        <v>119</v>
      </c>
      <c r="AO13" s="266" t="s">
        <v>117</v>
      </c>
      <c r="AP13" s="266" t="s">
        <v>118</v>
      </c>
      <c r="AQ13" s="8"/>
    </row>
    <row r="14" spans="2:43" ht="84.75" customHeight="1">
      <c r="B14" s="9"/>
      <c r="C14" s="268"/>
      <c r="D14" s="253"/>
      <c r="E14" s="253"/>
      <c r="F14" s="253"/>
      <c r="G14" s="253"/>
      <c r="H14" s="253"/>
      <c r="I14" s="253"/>
      <c r="J14" s="253"/>
      <c r="K14" s="253"/>
      <c r="L14" s="253"/>
      <c r="M14" s="394"/>
      <c r="N14" s="102" t="s">
        <v>150</v>
      </c>
      <c r="O14" s="102" t="s">
        <v>152</v>
      </c>
      <c r="P14" s="102" t="s">
        <v>153</v>
      </c>
      <c r="Q14" s="115" t="s">
        <v>150</v>
      </c>
      <c r="R14" s="115" t="s">
        <v>152</v>
      </c>
      <c r="S14" s="115" t="s">
        <v>153</v>
      </c>
      <c r="T14" s="136" t="s">
        <v>150</v>
      </c>
      <c r="U14" s="136" t="s">
        <v>152</v>
      </c>
      <c r="V14" s="136" t="s">
        <v>153</v>
      </c>
      <c r="W14" s="102" t="s">
        <v>150</v>
      </c>
      <c r="X14" s="102" t="s">
        <v>152</v>
      </c>
      <c r="Y14" s="102" t="s">
        <v>153</v>
      </c>
      <c r="Z14" s="115" t="s">
        <v>150</v>
      </c>
      <c r="AA14" s="115" t="s">
        <v>152</v>
      </c>
      <c r="AB14" s="115" t="s">
        <v>153</v>
      </c>
      <c r="AC14" s="136" t="s">
        <v>150</v>
      </c>
      <c r="AD14" s="136" t="s">
        <v>152</v>
      </c>
      <c r="AE14" s="136" t="s">
        <v>153</v>
      </c>
      <c r="AF14" s="253"/>
      <c r="AG14" s="253"/>
      <c r="AH14" s="253"/>
      <c r="AI14" s="267"/>
      <c r="AJ14" s="267"/>
      <c r="AK14" s="267"/>
      <c r="AL14" s="267"/>
      <c r="AM14" s="267"/>
      <c r="AN14" s="267"/>
      <c r="AO14" s="267"/>
      <c r="AP14" s="267"/>
      <c r="AQ14" s="8"/>
    </row>
    <row r="15" spans="2:43" ht="15.75" customHeight="1">
      <c r="B15" s="9"/>
      <c r="C15" s="127" t="s">
        <v>27</v>
      </c>
      <c r="D15" s="249">
        <f>'[1]PATA 3B'!E13</f>
        <v>1</v>
      </c>
      <c r="E15" s="383" t="s">
        <v>134</v>
      </c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5"/>
      <c r="AI15" s="274" t="s">
        <v>149</v>
      </c>
      <c r="AJ15" s="275"/>
      <c r="AK15" s="275"/>
      <c r="AL15" s="275"/>
      <c r="AM15" s="275"/>
      <c r="AN15" s="275"/>
      <c r="AO15" s="275"/>
      <c r="AP15" s="276"/>
      <c r="AQ15" s="8"/>
    </row>
    <row r="16" spans="2:43" ht="15.75" customHeight="1">
      <c r="B16" s="9"/>
      <c r="C16" s="127" t="s">
        <v>29</v>
      </c>
      <c r="D16" s="382"/>
      <c r="E16" s="386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8"/>
      <c r="AI16" s="280"/>
      <c r="AJ16" s="281"/>
      <c r="AK16" s="281"/>
      <c r="AL16" s="281"/>
      <c r="AM16" s="281"/>
      <c r="AN16" s="281"/>
      <c r="AO16" s="281"/>
      <c r="AP16" s="282"/>
      <c r="AQ16" s="8"/>
    </row>
    <row r="17" spans="2:43" ht="15.75" customHeight="1">
      <c r="B17" s="9"/>
      <c r="C17" s="127" t="s">
        <v>30</v>
      </c>
      <c r="D17" s="250"/>
      <c r="E17" s="389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390"/>
      <c r="AA17" s="390"/>
      <c r="AB17" s="390"/>
      <c r="AC17" s="390"/>
      <c r="AD17" s="390"/>
      <c r="AE17" s="390"/>
      <c r="AF17" s="390"/>
      <c r="AG17" s="390"/>
      <c r="AH17" s="391"/>
      <c r="AI17" s="277"/>
      <c r="AJ17" s="278"/>
      <c r="AK17" s="278"/>
      <c r="AL17" s="278"/>
      <c r="AM17" s="278"/>
      <c r="AN17" s="278"/>
      <c r="AO17" s="278"/>
      <c r="AP17" s="279"/>
      <c r="AQ17" s="8"/>
    </row>
    <row r="18" spans="2:43" ht="15.75">
      <c r="B18" s="9"/>
      <c r="C18" s="106" t="s">
        <v>33</v>
      </c>
      <c r="D18" s="106">
        <f>SUM(D15:D17)</f>
        <v>1</v>
      </c>
      <c r="E18" s="106">
        <f t="shared" ref="E18:M18" si="0">SUM(E15:E17)</f>
        <v>0</v>
      </c>
      <c r="F18" s="106">
        <f t="shared" si="0"/>
        <v>0</v>
      </c>
      <c r="G18" s="106">
        <f t="shared" si="0"/>
        <v>0</v>
      </c>
      <c r="H18" s="106">
        <f t="shared" si="0"/>
        <v>0</v>
      </c>
      <c r="I18" s="106">
        <f t="shared" si="0"/>
        <v>0</v>
      </c>
      <c r="J18" s="106">
        <f t="shared" si="0"/>
        <v>0</v>
      </c>
      <c r="K18" s="106">
        <f t="shared" si="0"/>
        <v>0</v>
      </c>
      <c r="L18" s="106">
        <f t="shared" si="0"/>
        <v>0</v>
      </c>
      <c r="M18" s="106">
        <f t="shared" si="0"/>
        <v>0</v>
      </c>
      <c r="N18" s="111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8"/>
    </row>
    <row r="19" spans="2:43" hidden="1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91"/>
      <c r="O19" s="10"/>
      <c r="P19" s="10"/>
      <c r="Q19" s="10"/>
      <c r="R19" s="10"/>
      <c r="S19" s="10"/>
      <c r="T19" s="3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8"/>
    </row>
    <row r="20" spans="2:43" hidden="1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1"/>
      <c r="O20" s="10"/>
      <c r="P20" s="10"/>
      <c r="Q20" s="10"/>
      <c r="R20" s="10"/>
      <c r="S20" s="10"/>
      <c r="T20" s="3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8"/>
    </row>
    <row r="21" spans="2:43" hidden="1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1"/>
      <c r="O21" s="10"/>
      <c r="P21" s="10"/>
      <c r="Q21" s="10"/>
      <c r="R21" s="10"/>
      <c r="S21" s="10"/>
      <c r="T21" s="3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8"/>
    </row>
    <row r="22" spans="2:43" hidden="1">
      <c r="B22" s="9"/>
      <c r="C22" s="3" t="s">
        <v>35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91"/>
      <c r="O22" s="10"/>
      <c r="P22" s="10"/>
      <c r="Q22" s="10"/>
      <c r="R22" s="10"/>
      <c r="S22" s="10"/>
      <c r="T22" s="3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3" t="s">
        <v>36</v>
      </c>
      <c r="AH22" s="10"/>
      <c r="AI22" s="10"/>
      <c r="AJ22" s="10"/>
      <c r="AK22" s="10"/>
      <c r="AL22" s="10"/>
      <c r="AM22" s="10"/>
      <c r="AN22" s="10"/>
      <c r="AO22" s="10"/>
      <c r="AP22" s="10"/>
      <c r="AQ22" s="8"/>
    </row>
    <row r="23" spans="2:43" hidden="1">
      <c r="B23" s="9"/>
      <c r="C23" s="3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91"/>
      <c r="O23" s="10"/>
      <c r="P23" s="10"/>
      <c r="Q23" s="10"/>
      <c r="R23" s="10"/>
      <c r="S23" s="10"/>
      <c r="T23" s="3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8"/>
    </row>
    <row r="24" spans="2:43" hidden="1">
      <c r="B24" s="9"/>
      <c r="C24" s="3" t="s">
        <v>37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91"/>
      <c r="O24" s="10"/>
      <c r="P24" s="10"/>
      <c r="Q24" s="10"/>
      <c r="R24" s="10"/>
      <c r="S24" s="10"/>
      <c r="T24" s="3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3" t="s">
        <v>38</v>
      </c>
      <c r="AH24" s="10"/>
      <c r="AI24" s="10"/>
      <c r="AJ24" s="10"/>
      <c r="AK24" s="10"/>
      <c r="AL24" s="10"/>
      <c r="AM24" s="10"/>
      <c r="AN24" s="10"/>
      <c r="AO24" s="10"/>
      <c r="AP24" s="10"/>
      <c r="AQ24" s="8"/>
    </row>
    <row r="25" spans="2:43" hidden="1">
      <c r="B25" s="9"/>
      <c r="C25" s="3" t="s">
        <v>39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91"/>
      <c r="O25" s="10"/>
      <c r="P25" s="10"/>
      <c r="Q25" s="10"/>
      <c r="R25" s="10"/>
      <c r="S25" s="10"/>
      <c r="T25" s="3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3" t="s">
        <v>39</v>
      </c>
      <c r="AH25" s="10"/>
      <c r="AI25" s="10"/>
      <c r="AJ25" s="10"/>
      <c r="AK25" s="10"/>
      <c r="AL25" s="10"/>
      <c r="AM25" s="10"/>
      <c r="AN25" s="10"/>
      <c r="AO25" s="10"/>
      <c r="AP25" s="10"/>
      <c r="AQ25" s="8"/>
    </row>
    <row r="26" spans="2:43" hidden="1">
      <c r="B26" s="9"/>
      <c r="C26" s="3" t="s">
        <v>40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91"/>
      <c r="O26" s="10"/>
      <c r="P26" s="10"/>
      <c r="Q26" s="10"/>
      <c r="R26" s="10"/>
      <c r="S26" s="10"/>
      <c r="T26" s="3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3" t="s">
        <v>40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8"/>
    </row>
    <row r="27" spans="2:43" hidden="1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91"/>
      <c r="O27" s="10"/>
      <c r="P27" s="10"/>
      <c r="Q27" s="10"/>
      <c r="R27" s="10"/>
      <c r="S27" s="10"/>
      <c r="T27" s="3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8"/>
    </row>
    <row r="28" spans="2:43" hidden="1">
      <c r="B28" s="9"/>
      <c r="C28" s="3" t="s">
        <v>94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91"/>
      <c r="O28" s="10"/>
      <c r="P28" s="10"/>
      <c r="Q28" s="10"/>
      <c r="R28" s="10"/>
      <c r="S28" s="10"/>
      <c r="T28" s="3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8"/>
    </row>
    <row r="29" spans="2:43" hidden="1">
      <c r="B29" s="9"/>
      <c r="C29" s="28" t="s">
        <v>93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91"/>
      <c r="O29" s="10"/>
      <c r="P29" s="10"/>
      <c r="Q29" s="10"/>
      <c r="R29" s="10"/>
      <c r="S29" s="10"/>
      <c r="T29" s="3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8"/>
    </row>
    <row r="30" spans="2:43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94"/>
      <c r="O30" s="12"/>
      <c r="P30" s="12"/>
      <c r="Q30" s="12"/>
      <c r="R30" s="12"/>
      <c r="S30" s="12"/>
      <c r="T30" s="2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3"/>
    </row>
    <row r="33" spans="2:45" ht="15.75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90"/>
      <c r="O33" s="6"/>
      <c r="P33" s="6"/>
      <c r="Q33" s="6"/>
      <c r="R33" s="6"/>
      <c r="S33" s="6"/>
      <c r="T33" s="224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1"/>
      <c r="AN33" s="6"/>
      <c r="AO33" s="6"/>
      <c r="AP33" s="1" t="s">
        <v>97</v>
      </c>
      <c r="AQ33" s="7"/>
    </row>
    <row r="34" spans="2:45" ht="18">
      <c r="B34" s="9"/>
      <c r="C34" s="262" t="s">
        <v>98</v>
      </c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2"/>
      <c r="AO34" s="262"/>
      <c r="AP34" s="262"/>
      <c r="AQ34" s="331"/>
    </row>
    <row r="35" spans="2:45" ht="15.75">
      <c r="B35" s="9"/>
      <c r="C35" s="256" t="str">
        <f>C4</f>
        <v>Bulan: ………… OKTOBER -DISEMBER …………  Tahun : ………2018…………..</v>
      </c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332"/>
    </row>
    <row r="36" spans="2:4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91"/>
      <c r="O36" s="10"/>
      <c r="P36" s="10"/>
      <c r="Q36" s="10"/>
      <c r="R36" s="10"/>
      <c r="S36" s="10"/>
      <c r="T36" s="3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8"/>
    </row>
    <row r="37" spans="2:45" ht="15.75">
      <c r="B37" s="9"/>
      <c r="C37" s="3" t="s">
        <v>42</v>
      </c>
      <c r="D37" s="307" t="s">
        <v>41</v>
      </c>
      <c r="E37" s="307"/>
      <c r="F37" s="307"/>
      <c r="G37" s="307"/>
      <c r="H37" s="307"/>
      <c r="I37" s="307"/>
      <c r="J37" s="307"/>
      <c r="K37" s="307"/>
      <c r="L37" s="307"/>
      <c r="M37" s="34"/>
      <c r="N37" s="92"/>
      <c r="O37" s="34"/>
      <c r="P37" s="34"/>
      <c r="Q37" s="34"/>
      <c r="R37" s="34"/>
      <c r="S37" s="34"/>
      <c r="T37" s="88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" t="s">
        <v>95</v>
      </c>
      <c r="AG37" s="10"/>
      <c r="AH37" s="10"/>
      <c r="AI37" s="10"/>
      <c r="AJ37" s="10"/>
      <c r="AK37" s="307" t="s">
        <v>49</v>
      </c>
      <c r="AL37" s="307"/>
      <c r="AM37" s="307"/>
      <c r="AN37" s="307"/>
      <c r="AO37" s="307"/>
      <c r="AP37" s="307"/>
      <c r="AQ37" s="8"/>
    </row>
    <row r="38" spans="2:45" ht="15.75">
      <c r="B38" s="9"/>
      <c r="C38" s="3" t="s">
        <v>44</v>
      </c>
      <c r="D38" s="305" t="s">
        <v>43</v>
      </c>
      <c r="E38" s="305"/>
      <c r="F38" s="305"/>
      <c r="G38" s="305"/>
      <c r="H38" s="305"/>
      <c r="I38" s="305"/>
      <c r="J38" s="305"/>
      <c r="K38" s="305"/>
      <c r="L38" s="305"/>
      <c r="M38" s="34"/>
      <c r="N38" s="92"/>
      <c r="O38" s="34"/>
      <c r="P38" s="34"/>
      <c r="Q38" s="34"/>
      <c r="R38" s="34"/>
      <c r="S38" s="34"/>
      <c r="T38" s="88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" t="s">
        <v>47</v>
      </c>
      <c r="AG38" s="10"/>
      <c r="AH38" s="10"/>
      <c r="AI38" s="10"/>
      <c r="AJ38" s="10"/>
      <c r="AK38" s="306" t="s">
        <v>54</v>
      </c>
      <c r="AL38" s="306"/>
      <c r="AM38" s="306"/>
      <c r="AN38" s="306"/>
      <c r="AO38" s="306"/>
      <c r="AP38" s="306"/>
      <c r="AQ38" s="8"/>
    </row>
    <row r="39" spans="2:45" ht="15.75">
      <c r="B39" s="9"/>
      <c r="C39" s="3" t="s">
        <v>46</v>
      </c>
      <c r="D39" s="33"/>
      <c r="E39" s="100"/>
      <c r="F39" s="100"/>
      <c r="G39" s="100"/>
      <c r="H39" s="100"/>
      <c r="I39" s="100"/>
      <c r="J39" s="100"/>
      <c r="K39" s="100"/>
      <c r="L39" s="100"/>
      <c r="M39" s="99"/>
      <c r="N39" s="93"/>
      <c r="O39" s="99"/>
      <c r="P39" s="99"/>
      <c r="Q39" s="120"/>
      <c r="R39" s="120"/>
      <c r="S39" s="120"/>
      <c r="T39" s="225"/>
      <c r="U39" s="101"/>
      <c r="V39" s="99"/>
      <c r="W39" s="99"/>
      <c r="X39" s="99"/>
      <c r="Y39" s="99"/>
      <c r="Z39" s="120"/>
      <c r="AA39" s="120"/>
      <c r="AB39" s="120"/>
      <c r="AC39" s="101"/>
      <c r="AD39" s="101"/>
      <c r="AE39" s="99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7"/>
    </row>
    <row r="40" spans="2:4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91"/>
      <c r="O40" s="10"/>
      <c r="P40" s="10"/>
      <c r="Q40" s="10"/>
      <c r="R40" s="10"/>
      <c r="S40" s="10"/>
      <c r="T40" s="3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8"/>
    </row>
    <row r="41" spans="2:45" ht="15" customHeight="1">
      <c r="B41" s="9"/>
      <c r="C41" s="319" t="s">
        <v>227</v>
      </c>
      <c r="D41" s="319" t="s">
        <v>99</v>
      </c>
      <c r="E41" s="322" t="s">
        <v>100</v>
      </c>
      <c r="F41" s="323"/>
      <c r="G41" s="323"/>
      <c r="H41" s="323"/>
      <c r="I41" s="323"/>
      <c r="J41" s="324"/>
      <c r="K41" s="322" t="s">
        <v>101</v>
      </c>
      <c r="L41" s="323"/>
      <c r="M41" s="324"/>
      <c r="N41" s="322" t="s">
        <v>102</v>
      </c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4"/>
      <c r="AF41" s="322" t="s">
        <v>68</v>
      </c>
      <c r="AG41" s="323"/>
      <c r="AH41" s="324"/>
      <c r="AI41" s="322" t="s">
        <v>103</v>
      </c>
      <c r="AJ41" s="323"/>
      <c r="AK41" s="323"/>
      <c r="AL41" s="324"/>
      <c r="AM41" s="322" t="s">
        <v>104</v>
      </c>
      <c r="AN41" s="323"/>
      <c r="AO41" s="323"/>
      <c r="AP41" s="324"/>
      <c r="AQ41" s="8"/>
    </row>
    <row r="42" spans="2:45" ht="34.5" customHeight="1">
      <c r="B42" s="9"/>
      <c r="C42" s="320"/>
      <c r="D42" s="321"/>
      <c r="E42" s="325"/>
      <c r="F42" s="326"/>
      <c r="G42" s="326"/>
      <c r="H42" s="326"/>
      <c r="I42" s="326"/>
      <c r="J42" s="327"/>
      <c r="K42" s="325"/>
      <c r="L42" s="326"/>
      <c r="M42" s="327"/>
      <c r="N42" s="373" t="s">
        <v>170</v>
      </c>
      <c r="O42" s="374"/>
      <c r="P42" s="374"/>
      <c r="Q42" s="374"/>
      <c r="R42" s="374"/>
      <c r="S42" s="374"/>
      <c r="T42" s="374"/>
      <c r="U42" s="374"/>
      <c r="V42" s="375"/>
      <c r="W42" s="373" t="s">
        <v>174</v>
      </c>
      <c r="X42" s="374"/>
      <c r="Y42" s="374"/>
      <c r="Z42" s="374"/>
      <c r="AA42" s="374"/>
      <c r="AB42" s="374"/>
      <c r="AC42" s="374"/>
      <c r="AD42" s="374"/>
      <c r="AE42" s="375"/>
      <c r="AF42" s="325"/>
      <c r="AG42" s="326"/>
      <c r="AH42" s="327"/>
      <c r="AI42" s="325"/>
      <c r="AJ42" s="326"/>
      <c r="AK42" s="326"/>
      <c r="AL42" s="327"/>
      <c r="AM42" s="325"/>
      <c r="AN42" s="326"/>
      <c r="AO42" s="326"/>
      <c r="AP42" s="327"/>
      <c r="AQ42" s="8"/>
    </row>
    <row r="43" spans="2:45" ht="72.75" customHeight="1">
      <c r="B43" s="9"/>
      <c r="C43" s="320"/>
      <c r="D43" s="266" t="s">
        <v>105</v>
      </c>
      <c r="E43" s="266" t="s">
        <v>106</v>
      </c>
      <c r="F43" s="266" t="s">
        <v>107</v>
      </c>
      <c r="G43" s="266" t="s">
        <v>108</v>
      </c>
      <c r="H43" s="266" t="s">
        <v>109</v>
      </c>
      <c r="I43" s="266" t="s">
        <v>110</v>
      </c>
      <c r="J43" s="266" t="s">
        <v>121</v>
      </c>
      <c r="K43" s="266" t="s">
        <v>111</v>
      </c>
      <c r="L43" s="266" t="s">
        <v>112</v>
      </c>
      <c r="M43" s="266" t="s">
        <v>79</v>
      </c>
      <c r="N43" s="336" t="s">
        <v>122</v>
      </c>
      <c r="O43" s="337"/>
      <c r="P43" s="338"/>
      <c r="Q43" s="328" t="s">
        <v>181</v>
      </c>
      <c r="R43" s="329"/>
      <c r="S43" s="330"/>
      <c r="T43" s="328" t="s">
        <v>182</v>
      </c>
      <c r="U43" s="329"/>
      <c r="V43" s="330"/>
      <c r="W43" s="339" t="s">
        <v>172</v>
      </c>
      <c r="X43" s="340"/>
      <c r="Y43" s="341"/>
      <c r="Z43" s="333" t="s">
        <v>173</v>
      </c>
      <c r="AA43" s="334"/>
      <c r="AB43" s="335"/>
      <c r="AC43" s="333" t="s">
        <v>180</v>
      </c>
      <c r="AD43" s="334"/>
      <c r="AE43" s="335"/>
      <c r="AF43" s="266" t="s">
        <v>113</v>
      </c>
      <c r="AG43" s="266" t="s">
        <v>114</v>
      </c>
      <c r="AH43" s="266" t="s">
        <v>80</v>
      </c>
      <c r="AI43" s="268" t="s">
        <v>123</v>
      </c>
      <c r="AJ43" s="268"/>
      <c r="AK43" s="268" t="s">
        <v>124</v>
      </c>
      <c r="AL43" s="268"/>
      <c r="AM43" s="268" t="s">
        <v>115</v>
      </c>
      <c r="AN43" s="268"/>
      <c r="AO43" s="268" t="s">
        <v>116</v>
      </c>
      <c r="AP43" s="268"/>
      <c r="AQ43" s="8"/>
    </row>
    <row r="44" spans="2:45" ht="42" customHeight="1">
      <c r="B44" s="9"/>
      <c r="C44" s="320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201">
        <v>2016</v>
      </c>
      <c r="O44" s="202"/>
      <c r="P44" s="203"/>
      <c r="Q44" s="328">
        <v>2017</v>
      </c>
      <c r="R44" s="329"/>
      <c r="S44" s="330"/>
      <c r="T44" s="328">
        <v>2018</v>
      </c>
      <c r="U44" s="329"/>
      <c r="V44" s="330"/>
      <c r="W44" s="201">
        <v>2016</v>
      </c>
      <c r="X44" s="202"/>
      <c r="Y44" s="203"/>
      <c r="Z44" s="328">
        <v>2017</v>
      </c>
      <c r="AA44" s="329"/>
      <c r="AB44" s="330"/>
      <c r="AC44" s="328">
        <v>2018</v>
      </c>
      <c r="AD44" s="329"/>
      <c r="AE44" s="330"/>
      <c r="AF44" s="318"/>
      <c r="AG44" s="318"/>
      <c r="AH44" s="318"/>
      <c r="AI44" s="266" t="s">
        <v>117</v>
      </c>
      <c r="AJ44" s="266" t="s">
        <v>118</v>
      </c>
      <c r="AK44" s="266" t="s">
        <v>117</v>
      </c>
      <c r="AL44" s="266" t="s">
        <v>118</v>
      </c>
      <c r="AM44" s="266" t="s">
        <v>117</v>
      </c>
      <c r="AN44" s="266" t="s">
        <v>119</v>
      </c>
      <c r="AO44" s="266" t="s">
        <v>117</v>
      </c>
      <c r="AP44" s="266" t="s">
        <v>118</v>
      </c>
      <c r="AQ44" s="8"/>
    </row>
    <row r="45" spans="2:45" ht="101.25" customHeight="1">
      <c r="B45" s="9"/>
      <c r="C45" s="321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102" t="s">
        <v>150</v>
      </c>
      <c r="O45" s="102" t="s">
        <v>152</v>
      </c>
      <c r="P45" s="102" t="s">
        <v>153</v>
      </c>
      <c r="Q45" s="136" t="s">
        <v>150</v>
      </c>
      <c r="R45" s="136" t="s">
        <v>152</v>
      </c>
      <c r="S45" s="136" t="s">
        <v>153</v>
      </c>
      <c r="T45" s="136" t="s">
        <v>150</v>
      </c>
      <c r="U45" s="136" t="s">
        <v>152</v>
      </c>
      <c r="V45" s="136" t="s">
        <v>153</v>
      </c>
      <c r="W45" s="102" t="s">
        <v>150</v>
      </c>
      <c r="X45" s="102" t="s">
        <v>152</v>
      </c>
      <c r="Y45" s="102" t="s">
        <v>153</v>
      </c>
      <c r="Z45" s="136" t="s">
        <v>150</v>
      </c>
      <c r="AA45" s="136" t="s">
        <v>152</v>
      </c>
      <c r="AB45" s="136" t="s">
        <v>153</v>
      </c>
      <c r="AC45" s="136" t="s">
        <v>150</v>
      </c>
      <c r="AD45" s="136" t="s">
        <v>152</v>
      </c>
      <c r="AE45" s="136" t="s">
        <v>153</v>
      </c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8"/>
    </row>
    <row r="46" spans="2:45" s="124" customFormat="1" ht="77.25" customHeight="1">
      <c r="B46" s="125"/>
      <c r="C46" s="138" t="s">
        <v>187</v>
      </c>
      <c r="D46" s="137">
        <v>1</v>
      </c>
      <c r="E46" s="138" t="s">
        <v>28</v>
      </c>
      <c r="F46" s="137">
        <v>18</v>
      </c>
      <c r="G46" s="140"/>
      <c r="H46" s="138" t="s">
        <v>28</v>
      </c>
      <c r="I46" s="138" t="s">
        <v>28</v>
      </c>
      <c r="J46" s="140"/>
      <c r="K46" s="138" t="s">
        <v>28</v>
      </c>
      <c r="L46" s="138" t="s">
        <v>28</v>
      </c>
      <c r="M46" s="138" t="s">
        <v>28</v>
      </c>
      <c r="N46" s="357">
        <v>1000000</v>
      </c>
      <c r="O46" s="357">
        <v>300000</v>
      </c>
      <c r="P46" s="357">
        <v>302987</v>
      </c>
      <c r="Q46" s="395">
        <v>1000000</v>
      </c>
      <c r="R46" s="395">
        <v>92000</v>
      </c>
      <c r="S46" s="395">
        <v>92500</v>
      </c>
      <c r="T46" s="223"/>
      <c r="U46" s="223">
        <v>80000</v>
      </c>
      <c r="V46" s="223">
        <v>80000</v>
      </c>
      <c r="W46" s="360">
        <v>0</v>
      </c>
      <c r="X46" s="360">
        <v>0</v>
      </c>
      <c r="Y46" s="360">
        <v>0</v>
      </c>
      <c r="Z46" s="141">
        <v>0</v>
      </c>
      <c r="AA46" s="141">
        <v>0</v>
      </c>
      <c r="AB46" s="141">
        <v>0</v>
      </c>
      <c r="AC46" s="223">
        <v>0</v>
      </c>
      <c r="AD46" s="223">
        <v>0</v>
      </c>
      <c r="AE46" s="223">
        <v>0</v>
      </c>
      <c r="AF46" s="142" t="s">
        <v>28</v>
      </c>
      <c r="AG46" s="142" t="s">
        <v>28</v>
      </c>
      <c r="AH46" s="142">
        <f>SUM(AF46:AG46)</f>
        <v>0</v>
      </c>
      <c r="AI46" s="342" t="s">
        <v>136</v>
      </c>
      <c r="AJ46" s="343"/>
      <c r="AK46" s="343"/>
      <c r="AL46" s="344"/>
      <c r="AM46" s="342" t="s">
        <v>148</v>
      </c>
      <c r="AN46" s="343"/>
      <c r="AO46" s="343"/>
      <c r="AP46" s="344"/>
      <c r="AQ46" s="126"/>
      <c r="AS46" s="143"/>
    </row>
    <row r="47" spans="2:45" s="124" customFormat="1" ht="110.25" customHeight="1">
      <c r="B47" s="125"/>
      <c r="C47" s="138" t="s">
        <v>188</v>
      </c>
      <c r="D47" s="137">
        <v>1</v>
      </c>
      <c r="E47" s="138" t="s">
        <v>28</v>
      </c>
      <c r="F47" s="137">
        <v>3</v>
      </c>
      <c r="G47" s="140"/>
      <c r="H47" s="138" t="s">
        <v>28</v>
      </c>
      <c r="I47" s="138" t="s">
        <v>28</v>
      </c>
      <c r="J47" s="140"/>
      <c r="K47" s="138" t="s">
        <v>28</v>
      </c>
      <c r="L47" s="138" t="s">
        <v>28</v>
      </c>
      <c r="M47" s="138" t="s">
        <v>28</v>
      </c>
      <c r="N47" s="358"/>
      <c r="O47" s="358"/>
      <c r="P47" s="358"/>
      <c r="Q47" s="396"/>
      <c r="R47" s="396"/>
      <c r="S47" s="396"/>
      <c r="T47" s="223">
        <v>160000</v>
      </c>
      <c r="U47" s="223"/>
      <c r="V47" s="223"/>
      <c r="W47" s="361"/>
      <c r="X47" s="361"/>
      <c r="Y47" s="361"/>
      <c r="Z47" s="144"/>
      <c r="AA47" s="144"/>
      <c r="AB47" s="144"/>
      <c r="AC47" s="223">
        <v>180000</v>
      </c>
      <c r="AD47" s="223">
        <v>0</v>
      </c>
      <c r="AE47" s="223">
        <v>0</v>
      </c>
      <c r="AF47" s="142">
        <v>1950000</v>
      </c>
      <c r="AG47" s="142">
        <v>581000</v>
      </c>
      <c r="AH47" s="142">
        <f>SUM(AF47:AG47)</f>
        <v>2531000</v>
      </c>
      <c r="AI47" s="345"/>
      <c r="AJ47" s="346"/>
      <c r="AK47" s="346"/>
      <c r="AL47" s="347"/>
      <c r="AM47" s="345"/>
      <c r="AN47" s="346"/>
      <c r="AO47" s="346"/>
      <c r="AP47" s="347"/>
      <c r="AQ47" s="126"/>
      <c r="AS47" s="143"/>
    </row>
    <row r="48" spans="2:45" s="124" customFormat="1" ht="117.75" customHeight="1">
      <c r="B48" s="125"/>
      <c r="C48" s="138" t="s">
        <v>189</v>
      </c>
      <c r="D48" s="137">
        <v>1</v>
      </c>
      <c r="E48" s="138" t="s">
        <v>28</v>
      </c>
      <c r="F48" s="137">
        <v>10</v>
      </c>
      <c r="G48" s="140"/>
      <c r="H48" s="138" t="s">
        <v>28</v>
      </c>
      <c r="I48" s="138" t="s">
        <v>28</v>
      </c>
      <c r="J48" s="140"/>
      <c r="K48" s="138" t="s">
        <v>28</v>
      </c>
      <c r="L48" s="138" t="s">
        <v>28</v>
      </c>
      <c r="M48" s="138" t="s">
        <v>28</v>
      </c>
      <c r="N48" s="358"/>
      <c r="O48" s="358"/>
      <c r="P48" s="358"/>
      <c r="Q48" s="396"/>
      <c r="R48" s="396"/>
      <c r="S48" s="396"/>
      <c r="T48" s="223">
        <v>250000</v>
      </c>
      <c r="U48" s="223"/>
      <c r="V48" s="223"/>
      <c r="W48" s="361"/>
      <c r="X48" s="361"/>
      <c r="Y48" s="361"/>
      <c r="Z48" s="144"/>
      <c r="AA48" s="144"/>
      <c r="AB48" s="144"/>
      <c r="AC48" s="223">
        <v>55000</v>
      </c>
      <c r="AD48" s="223">
        <v>0</v>
      </c>
      <c r="AE48" s="223">
        <v>0</v>
      </c>
      <c r="AF48" s="142">
        <v>2260000</v>
      </c>
      <c r="AG48" s="142">
        <v>814000</v>
      </c>
      <c r="AH48" s="142">
        <f t="shared" ref="AH48:AH51" si="1">SUM(AF48:AG48)</f>
        <v>3074000</v>
      </c>
      <c r="AI48" s="345"/>
      <c r="AJ48" s="346"/>
      <c r="AK48" s="346"/>
      <c r="AL48" s="347"/>
      <c r="AM48" s="345"/>
      <c r="AN48" s="346"/>
      <c r="AO48" s="346"/>
      <c r="AP48" s="347"/>
      <c r="AQ48" s="126"/>
      <c r="AS48" s="143"/>
    </row>
    <row r="49" spans="2:45" s="124" customFormat="1" ht="111.75" customHeight="1">
      <c r="B49" s="125"/>
      <c r="C49" s="138" t="s">
        <v>190</v>
      </c>
      <c r="D49" s="137">
        <v>1</v>
      </c>
      <c r="E49" s="138" t="s">
        <v>28</v>
      </c>
      <c r="F49" s="137">
        <v>7</v>
      </c>
      <c r="G49" s="140"/>
      <c r="H49" s="138" t="s">
        <v>28</v>
      </c>
      <c r="I49" s="138" t="s">
        <v>28</v>
      </c>
      <c r="J49" s="140"/>
      <c r="K49" s="138" t="s">
        <v>28</v>
      </c>
      <c r="L49" s="138" t="s">
        <v>28</v>
      </c>
      <c r="M49" s="138" t="s">
        <v>28</v>
      </c>
      <c r="N49" s="358"/>
      <c r="O49" s="358"/>
      <c r="P49" s="358"/>
      <c r="Q49" s="396"/>
      <c r="R49" s="396"/>
      <c r="S49" s="396"/>
      <c r="T49" s="223">
        <v>350000</v>
      </c>
      <c r="U49" s="223"/>
      <c r="V49" s="223"/>
      <c r="W49" s="361"/>
      <c r="X49" s="361"/>
      <c r="Y49" s="361"/>
      <c r="Z49" s="144"/>
      <c r="AA49" s="144"/>
      <c r="AB49" s="144"/>
      <c r="AC49" s="223">
        <v>600000</v>
      </c>
      <c r="AD49" s="223">
        <v>0</v>
      </c>
      <c r="AE49" s="223">
        <v>0</v>
      </c>
      <c r="AF49" s="142">
        <v>3740000</v>
      </c>
      <c r="AG49" s="142">
        <v>2120000</v>
      </c>
      <c r="AH49" s="142">
        <f t="shared" si="1"/>
        <v>5860000</v>
      </c>
      <c r="AI49" s="345"/>
      <c r="AJ49" s="346"/>
      <c r="AK49" s="346"/>
      <c r="AL49" s="347"/>
      <c r="AM49" s="345"/>
      <c r="AN49" s="346"/>
      <c r="AO49" s="346"/>
      <c r="AP49" s="347"/>
      <c r="AQ49" s="126"/>
      <c r="AS49" s="143"/>
    </row>
    <row r="50" spans="2:45" s="124" customFormat="1" ht="87" customHeight="1">
      <c r="B50" s="125"/>
      <c r="C50" s="138" t="s">
        <v>240</v>
      </c>
      <c r="D50" s="137">
        <v>1</v>
      </c>
      <c r="E50" s="138" t="s">
        <v>28</v>
      </c>
      <c r="F50" s="137">
        <v>5</v>
      </c>
      <c r="G50" s="140"/>
      <c r="H50" s="138" t="s">
        <v>28</v>
      </c>
      <c r="I50" s="138" t="s">
        <v>28</v>
      </c>
      <c r="J50" s="140"/>
      <c r="K50" s="138" t="s">
        <v>28</v>
      </c>
      <c r="L50" s="138" t="s">
        <v>28</v>
      </c>
      <c r="M50" s="138" t="s">
        <v>28</v>
      </c>
      <c r="N50" s="358"/>
      <c r="O50" s="358"/>
      <c r="P50" s="358"/>
      <c r="Q50" s="396"/>
      <c r="R50" s="396"/>
      <c r="S50" s="396"/>
      <c r="T50" s="223">
        <v>58000</v>
      </c>
      <c r="U50" s="223"/>
      <c r="V50" s="223">
        <v>0</v>
      </c>
      <c r="W50" s="361"/>
      <c r="X50" s="361"/>
      <c r="Y50" s="361"/>
      <c r="Z50" s="144"/>
      <c r="AA50" s="144"/>
      <c r="AB50" s="144"/>
      <c r="AC50" s="223">
        <v>150000</v>
      </c>
      <c r="AD50" s="223">
        <v>0</v>
      </c>
      <c r="AE50" s="223">
        <v>0</v>
      </c>
      <c r="AF50" s="142" t="s">
        <v>28</v>
      </c>
      <c r="AG50" s="142" t="s">
        <v>28</v>
      </c>
      <c r="AH50" s="142">
        <f t="shared" si="1"/>
        <v>0</v>
      </c>
      <c r="AI50" s="345"/>
      <c r="AJ50" s="346"/>
      <c r="AK50" s="346"/>
      <c r="AL50" s="347"/>
      <c r="AM50" s="345"/>
      <c r="AN50" s="346"/>
      <c r="AO50" s="346"/>
      <c r="AP50" s="347"/>
      <c r="AQ50" s="126"/>
      <c r="AS50" s="143"/>
    </row>
    <row r="51" spans="2:45" s="124" customFormat="1" ht="114.75" customHeight="1" thickBot="1">
      <c r="B51" s="125"/>
      <c r="C51" s="139" t="s">
        <v>191</v>
      </c>
      <c r="D51" s="145">
        <v>1</v>
      </c>
      <c r="E51" s="139" t="s">
        <v>28</v>
      </c>
      <c r="F51" s="145">
        <v>15</v>
      </c>
      <c r="G51" s="146"/>
      <c r="H51" s="139" t="s">
        <v>28</v>
      </c>
      <c r="I51" s="139" t="s">
        <v>28</v>
      </c>
      <c r="J51" s="146"/>
      <c r="K51" s="139" t="s">
        <v>28</v>
      </c>
      <c r="L51" s="139" t="s">
        <v>28</v>
      </c>
      <c r="M51" s="139" t="s">
        <v>28</v>
      </c>
      <c r="N51" s="359"/>
      <c r="O51" s="359"/>
      <c r="P51" s="359"/>
      <c r="Q51" s="397"/>
      <c r="R51" s="397"/>
      <c r="S51" s="397"/>
      <c r="T51" s="223">
        <v>300000</v>
      </c>
      <c r="U51" s="223">
        <v>40000</v>
      </c>
      <c r="V51" s="223">
        <v>39543.730000000003</v>
      </c>
      <c r="W51" s="362"/>
      <c r="X51" s="362"/>
      <c r="Y51" s="362"/>
      <c r="Z51" s="147"/>
      <c r="AA51" s="147"/>
      <c r="AB51" s="147"/>
      <c r="AC51" s="223">
        <v>100000</v>
      </c>
      <c r="AD51" s="223">
        <v>0</v>
      </c>
      <c r="AE51" s="223">
        <v>0</v>
      </c>
      <c r="AF51" s="148">
        <v>5198000</v>
      </c>
      <c r="AG51" s="148">
        <v>443000</v>
      </c>
      <c r="AH51" s="148">
        <f t="shared" si="1"/>
        <v>5641000</v>
      </c>
      <c r="AI51" s="348"/>
      <c r="AJ51" s="349"/>
      <c r="AK51" s="349"/>
      <c r="AL51" s="350"/>
      <c r="AM51" s="348"/>
      <c r="AN51" s="349"/>
      <c r="AO51" s="349"/>
      <c r="AP51" s="350"/>
      <c r="AQ51" s="126"/>
      <c r="AS51" s="143"/>
    </row>
    <row r="52" spans="2:45" ht="144" customHeight="1">
      <c r="B52" s="9"/>
      <c r="C52" s="149" t="s">
        <v>33</v>
      </c>
      <c r="D52" s="149">
        <f>SUM(D46:D51)</f>
        <v>6</v>
      </c>
      <c r="E52" s="149">
        <f>SUM(E46:E51)</f>
        <v>0</v>
      </c>
      <c r="F52" s="149">
        <f>SUM(F46:F51)</f>
        <v>58</v>
      </c>
      <c r="G52" s="149">
        <f>SUM(G46:G51)</f>
        <v>0</v>
      </c>
      <c r="H52" s="149">
        <f>SUM(H46:H51)</f>
        <v>0</v>
      </c>
      <c r="I52" s="149"/>
      <c r="J52" s="149"/>
      <c r="K52" s="149"/>
      <c r="L52" s="150">
        <f>SUM(L43:L51)</f>
        <v>0</v>
      </c>
      <c r="M52" s="151"/>
      <c r="N52" s="150">
        <f>SUM(N46:N51)</f>
        <v>1000000</v>
      </c>
      <c r="O52" s="150">
        <f>SUM(O46:O51)</f>
        <v>300000</v>
      </c>
      <c r="P52" s="150">
        <f>SUM(P46:P51)</f>
        <v>302987</v>
      </c>
      <c r="Q52" s="150"/>
      <c r="R52" s="150"/>
      <c r="S52" s="150"/>
      <c r="T52" s="222">
        <f t="shared" ref="T52:AH52" si="2">SUM(T46:T51)</f>
        <v>1118000</v>
      </c>
      <c r="U52" s="222">
        <f t="shared" si="2"/>
        <v>120000</v>
      </c>
      <c r="V52" s="232">
        <f>SUM(V46:V51)</f>
        <v>119543.73000000001</v>
      </c>
      <c r="W52" s="150">
        <f t="shared" si="2"/>
        <v>0</v>
      </c>
      <c r="X52" s="150">
        <f t="shared" si="2"/>
        <v>0</v>
      </c>
      <c r="Y52" s="150">
        <f t="shared" si="2"/>
        <v>0</v>
      </c>
      <c r="Z52" s="150">
        <f t="shared" si="2"/>
        <v>0</v>
      </c>
      <c r="AA52" s="150">
        <f t="shared" si="2"/>
        <v>0</v>
      </c>
      <c r="AB52" s="150">
        <f t="shared" si="2"/>
        <v>0</v>
      </c>
      <c r="AC52" s="222">
        <f t="shared" si="2"/>
        <v>1085000</v>
      </c>
      <c r="AD52" s="150">
        <f t="shared" si="2"/>
        <v>0</v>
      </c>
      <c r="AE52" s="150">
        <f t="shared" si="2"/>
        <v>0</v>
      </c>
      <c r="AF52" s="150">
        <f t="shared" si="2"/>
        <v>13148000</v>
      </c>
      <c r="AG52" s="150">
        <f t="shared" si="2"/>
        <v>3958000</v>
      </c>
      <c r="AH52" s="150">
        <f t="shared" si="2"/>
        <v>17106000</v>
      </c>
      <c r="AI52" s="149"/>
      <c r="AJ52" s="149"/>
      <c r="AK52" s="149"/>
      <c r="AL52" s="149"/>
      <c r="AM52" s="149"/>
      <c r="AN52" s="149"/>
      <c r="AO52" s="149"/>
      <c r="AP52" s="149"/>
      <c r="AQ52" s="8"/>
    </row>
    <row r="53" spans="2:45" hidden="1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91"/>
      <c r="O53" s="10"/>
      <c r="P53" s="10"/>
      <c r="Q53" s="10"/>
      <c r="R53" s="10"/>
      <c r="S53" s="10"/>
      <c r="T53" s="3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8"/>
    </row>
    <row r="54" spans="2:45" hidden="1"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91"/>
      <c r="O54" s="10"/>
      <c r="P54" s="10"/>
      <c r="Q54" s="10"/>
      <c r="R54" s="10"/>
      <c r="S54" s="10"/>
      <c r="T54" s="3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8"/>
    </row>
    <row r="55" spans="2:45" hidden="1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91"/>
      <c r="O55" s="10"/>
      <c r="P55" s="10"/>
      <c r="Q55" s="10"/>
      <c r="R55" s="10"/>
      <c r="S55" s="10"/>
      <c r="T55" s="3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8"/>
    </row>
    <row r="56" spans="2:45" hidden="1">
      <c r="B56" s="9"/>
      <c r="C56" s="3" t="s">
        <v>35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91"/>
      <c r="O56" s="10"/>
      <c r="P56" s="10"/>
      <c r="Q56" s="10"/>
      <c r="R56" s="10"/>
      <c r="S56" s="10"/>
      <c r="T56" s="3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3" t="s">
        <v>36</v>
      </c>
      <c r="AH56" s="10"/>
      <c r="AI56" s="10"/>
      <c r="AJ56" s="10"/>
      <c r="AK56" s="10"/>
      <c r="AL56" s="10"/>
      <c r="AM56" s="10"/>
      <c r="AN56" s="10"/>
      <c r="AO56" s="10"/>
      <c r="AP56" s="10"/>
      <c r="AQ56" s="8"/>
    </row>
    <row r="57" spans="2:45" hidden="1">
      <c r="B57" s="9"/>
      <c r="C57" s="3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91"/>
      <c r="O57" s="10"/>
      <c r="P57" s="10"/>
      <c r="Q57" s="10"/>
      <c r="R57" s="10"/>
      <c r="S57" s="10"/>
      <c r="T57" s="3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8"/>
    </row>
    <row r="58" spans="2:45" hidden="1">
      <c r="B58" s="9"/>
      <c r="C58" s="3" t="s">
        <v>37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91"/>
      <c r="O58" s="10"/>
      <c r="P58" s="10"/>
      <c r="Q58" s="10"/>
      <c r="R58" s="10"/>
      <c r="S58" s="10"/>
      <c r="T58" s="3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3" t="s">
        <v>38</v>
      </c>
      <c r="AH58" s="10"/>
      <c r="AI58" s="10"/>
      <c r="AJ58" s="10"/>
      <c r="AK58" s="10"/>
      <c r="AL58" s="10"/>
      <c r="AM58" s="10"/>
      <c r="AN58" s="10"/>
      <c r="AO58" s="10"/>
      <c r="AP58" s="10"/>
      <c r="AQ58" s="8"/>
    </row>
    <row r="59" spans="2:45" hidden="1">
      <c r="B59" s="9"/>
      <c r="C59" s="3" t="s">
        <v>39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91"/>
      <c r="O59" s="10"/>
      <c r="P59" s="10"/>
      <c r="Q59" s="10"/>
      <c r="R59" s="10"/>
      <c r="S59" s="10"/>
      <c r="T59" s="3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3" t="s">
        <v>39</v>
      </c>
      <c r="AH59" s="10"/>
      <c r="AI59" s="10"/>
      <c r="AJ59" s="10"/>
      <c r="AK59" s="10"/>
      <c r="AL59" s="10"/>
      <c r="AM59" s="10"/>
      <c r="AN59" s="10"/>
      <c r="AO59" s="10"/>
      <c r="AP59" s="10"/>
      <c r="AQ59" s="8"/>
    </row>
    <row r="60" spans="2:45" hidden="1">
      <c r="B60" s="9"/>
      <c r="C60" s="3" t="s">
        <v>40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91"/>
      <c r="O60" s="10"/>
      <c r="P60" s="10"/>
      <c r="Q60" s="10"/>
      <c r="R60" s="10"/>
      <c r="S60" s="10"/>
      <c r="T60" s="3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3" t="s">
        <v>40</v>
      </c>
      <c r="AH60" s="10"/>
      <c r="AI60" s="10"/>
      <c r="AJ60" s="10"/>
      <c r="AK60" s="10"/>
      <c r="AL60" s="10"/>
      <c r="AM60" s="10"/>
      <c r="AN60" s="10"/>
      <c r="AO60" s="10"/>
      <c r="AP60" s="10"/>
      <c r="AQ60" s="8"/>
    </row>
    <row r="61" spans="2:45" hidden="1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91"/>
      <c r="O61" s="10"/>
      <c r="P61" s="10"/>
      <c r="Q61" s="10"/>
      <c r="R61" s="10"/>
      <c r="S61" s="10"/>
      <c r="T61" s="3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8"/>
    </row>
    <row r="62" spans="2:45" hidden="1">
      <c r="B62" s="9"/>
      <c r="C62" s="3" t="s">
        <v>94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91"/>
      <c r="O62" s="10"/>
      <c r="P62" s="10"/>
      <c r="Q62" s="10"/>
      <c r="R62" s="10"/>
      <c r="S62" s="10"/>
      <c r="T62" s="3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8"/>
    </row>
    <row r="63" spans="2:45" hidden="1">
      <c r="B63" s="9"/>
      <c r="C63" s="28" t="s">
        <v>93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91"/>
      <c r="O63" s="10"/>
      <c r="P63" s="10"/>
      <c r="Q63" s="10"/>
      <c r="R63" s="10"/>
      <c r="S63" s="10"/>
      <c r="T63" s="3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8"/>
    </row>
    <row r="64" spans="2:45">
      <c r="B64" s="11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94"/>
      <c r="O64" s="12"/>
      <c r="P64" s="12"/>
      <c r="Q64" s="12"/>
      <c r="R64" s="12"/>
      <c r="S64" s="12"/>
      <c r="T64" s="226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3"/>
    </row>
    <row r="65" spans="2:45" hidden="1"/>
    <row r="66" spans="2:45" hidden="1"/>
    <row r="67" spans="2:45" ht="15.75"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90"/>
      <c r="O67" s="6"/>
      <c r="P67" s="6"/>
      <c r="Q67" s="6"/>
      <c r="R67" s="6"/>
      <c r="S67" s="6"/>
      <c r="T67" s="224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1"/>
      <c r="AN67" s="6"/>
      <c r="AO67" s="6"/>
      <c r="AP67" s="1" t="s">
        <v>97</v>
      </c>
      <c r="AQ67" s="7"/>
    </row>
    <row r="68" spans="2:45" ht="18">
      <c r="B68" s="9"/>
      <c r="C68" s="262" t="s">
        <v>98</v>
      </c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2"/>
      <c r="AK68" s="262"/>
      <c r="AL68" s="262"/>
      <c r="AM68" s="262"/>
      <c r="AN68" s="262"/>
      <c r="AO68" s="262"/>
      <c r="AP68" s="262"/>
      <c r="AQ68" s="331"/>
    </row>
    <row r="69" spans="2:45" ht="15.75">
      <c r="B69" s="9"/>
      <c r="C69" s="256" t="str">
        <f>C4</f>
        <v>Bulan: ………… OKTOBER -DISEMBER …………  Tahun : ………2018…………..</v>
      </c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332"/>
    </row>
    <row r="70" spans="2:45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91"/>
      <c r="O70" s="10"/>
      <c r="P70" s="10"/>
      <c r="Q70" s="10"/>
      <c r="R70" s="10"/>
      <c r="S70" s="10"/>
      <c r="T70" s="3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8"/>
    </row>
    <row r="71" spans="2:45" ht="15.75">
      <c r="B71" s="9"/>
      <c r="C71" s="3" t="s">
        <v>42</v>
      </c>
      <c r="D71" s="307" t="s">
        <v>41</v>
      </c>
      <c r="E71" s="307"/>
      <c r="F71" s="307"/>
      <c r="G71" s="307"/>
      <c r="H71" s="307"/>
      <c r="I71" s="307"/>
      <c r="J71" s="307"/>
      <c r="K71" s="307"/>
      <c r="L71" s="307"/>
      <c r="M71" s="34"/>
      <c r="N71" s="92"/>
      <c r="O71" s="34"/>
      <c r="P71" s="34"/>
      <c r="Q71" s="34"/>
      <c r="R71" s="34"/>
      <c r="S71" s="34"/>
      <c r="T71" s="88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" t="s">
        <v>95</v>
      </c>
      <c r="AG71" s="10"/>
      <c r="AH71" s="10"/>
      <c r="AI71" s="10"/>
      <c r="AJ71" s="10"/>
      <c r="AK71" s="307" t="s">
        <v>49</v>
      </c>
      <c r="AL71" s="307"/>
      <c r="AM71" s="307"/>
      <c r="AN71" s="307"/>
      <c r="AO71" s="307"/>
      <c r="AP71" s="307"/>
      <c r="AQ71" s="8"/>
    </row>
    <row r="72" spans="2:45" ht="15.75">
      <c r="B72" s="9"/>
      <c r="C72" s="3" t="s">
        <v>44</v>
      </c>
      <c r="D72" s="305" t="s">
        <v>43</v>
      </c>
      <c r="E72" s="305"/>
      <c r="F72" s="305"/>
      <c r="G72" s="305"/>
      <c r="H72" s="305"/>
      <c r="I72" s="305"/>
      <c r="J72" s="305"/>
      <c r="K72" s="305"/>
      <c r="L72" s="305"/>
      <c r="M72" s="34"/>
      <c r="N72" s="92"/>
      <c r="O72" s="34"/>
      <c r="P72" s="34"/>
      <c r="Q72" s="34"/>
      <c r="R72" s="34"/>
      <c r="S72" s="34"/>
      <c r="T72" s="88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" t="s">
        <v>47</v>
      </c>
      <c r="AG72" s="10"/>
      <c r="AH72" s="10"/>
      <c r="AI72" s="10"/>
      <c r="AJ72" s="10"/>
      <c r="AK72" s="306" t="s">
        <v>57</v>
      </c>
      <c r="AL72" s="306"/>
      <c r="AM72" s="306"/>
      <c r="AN72" s="306"/>
      <c r="AO72" s="306"/>
      <c r="AP72" s="306"/>
      <c r="AQ72" s="8"/>
    </row>
    <row r="73" spans="2:45" ht="15.75">
      <c r="B73" s="9"/>
      <c r="C73" s="3" t="s">
        <v>46</v>
      </c>
      <c r="D73" s="33"/>
      <c r="E73" s="100"/>
      <c r="F73" s="100"/>
      <c r="G73" s="100"/>
      <c r="H73" s="100"/>
      <c r="I73" s="100"/>
      <c r="J73" s="100"/>
      <c r="K73" s="100"/>
      <c r="L73" s="100"/>
      <c r="M73" s="99"/>
      <c r="N73" s="93"/>
      <c r="O73" s="99"/>
      <c r="P73" s="99"/>
      <c r="Q73" s="120"/>
      <c r="R73" s="120"/>
      <c r="S73" s="120"/>
      <c r="T73" s="225"/>
      <c r="U73" s="101"/>
      <c r="V73" s="99"/>
      <c r="W73" s="99"/>
      <c r="X73" s="99"/>
      <c r="Y73" s="99"/>
      <c r="Z73" s="120"/>
      <c r="AA73" s="120"/>
      <c r="AB73" s="120"/>
      <c r="AC73" s="101"/>
      <c r="AD73" s="101"/>
      <c r="AE73" s="99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7"/>
    </row>
    <row r="74" spans="2:45"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91"/>
      <c r="O74" s="10"/>
      <c r="P74" s="10"/>
      <c r="Q74" s="10"/>
      <c r="R74" s="10"/>
      <c r="S74" s="10"/>
      <c r="T74" s="3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8"/>
    </row>
    <row r="75" spans="2:45" ht="15" customHeight="1">
      <c r="B75" s="9"/>
      <c r="C75" s="319" t="s">
        <v>227</v>
      </c>
      <c r="D75" s="319" t="s">
        <v>99</v>
      </c>
      <c r="E75" s="322" t="s">
        <v>100</v>
      </c>
      <c r="F75" s="323"/>
      <c r="G75" s="323"/>
      <c r="H75" s="323"/>
      <c r="I75" s="323"/>
      <c r="J75" s="324"/>
      <c r="K75" s="322" t="s">
        <v>101</v>
      </c>
      <c r="L75" s="323"/>
      <c r="M75" s="324"/>
      <c r="N75" s="322" t="s">
        <v>102</v>
      </c>
      <c r="O75" s="323"/>
      <c r="P75" s="323"/>
      <c r="Q75" s="323"/>
      <c r="R75" s="323"/>
      <c r="S75" s="323"/>
      <c r="T75" s="323"/>
      <c r="U75" s="323"/>
      <c r="V75" s="323"/>
      <c r="W75" s="323"/>
      <c r="X75" s="323"/>
      <c r="Y75" s="323"/>
      <c r="Z75" s="323"/>
      <c r="AA75" s="323"/>
      <c r="AB75" s="323"/>
      <c r="AC75" s="323"/>
      <c r="AD75" s="323"/>
      <c r="AE75" s="324"/>
      <c r="AF75" s="322" t="s">
        <v>68</v>
      </c>
      <c r="AG75" s="323"/>
      <c r="AH75" s="324"/>
      <c r="AI75" s="322" t="s">
        <v>103</v>
      </c>
      <c r="AJ75" s="323"/>
      <c r="AK75" s="323"/>
      <c r="AL75" s="324"/>
      <c r="AM75" s="322" t="s">
        <v>104</v>
      </c>
      <c r="AN75" s="323"/>
      <c r="AO75" s="323"/>
      <c r="AP75" s="324"/>
      <c r="AQ75" s="8"/>
    </row>
    <row r="76" spans="2:45" ht="33.75" customHeight="1">
      <c r="B76" s="9"/>
      <c r="C76" s="320"/>
      <c r="D76" s="321"/>
      <c r="E76" s="325"/>
      <c r="F76" s="326"/>
      <c r="G76" s="326"/>
      <c r="H76" s="326"/>
      <c r="I76" s="326"/>
      <c r="J76" s="327"/>
      <c r="K76" s="325"/>
      <c r="L76" s="326"/>
      <c r="M76" s="327"/>
      <c r="N76" s="373" t="s">
        <v>170</v>
      </c>
      <c r="O76" s="374"/>
      <c r="P76" s="374"/>
      <c r="Q76" s="374"/>
      <c r="R76" s="374"/>
      <c r="S76" s="374"/>
      <c r="T76" s="374"/>
      <c r="U76" s="374"/>
      <c r="V76" s="375"/>
      <c r="W76" s="373" t="s">
        <v>174</v>
      </c>
      <c r="X76" s="374"/>
      <c r="Y76" s="374"/>
      <c r="Z76" s="374"/>
      <c r="AA76" s="374"/>
      <c r="AB76" s="374"/>
      <c r="AC76" s="374"/>
      <c r="AD76" s="374"/>
      <c r="AE76" s="375"/>
      <c r="AF76" s="325"/>
      <c r="AG76" s="326"/>
      <c r="AH76" s="327"/>
      <c r="AI76" s="325"/>
      <c r="AJ76" s="326"/>
      <c r="AK76" s="326"/>
      <c r="AL76" s="327"/>
      <c r="AM76" s="325"/>
      <c r="AN76" s="326"/>
      <c r="AO76" s="326"/>
      <c r="AP76" s="327"/>
      <c r="AQ76" s="8"/>
    </row>
    <row r="77" spans="2:45" ht="72.75" customHeight="1">
      <c r="B77" s="9"/>
      <c r="C77" s="320"/>
      <c r="D77" s="266" t="s">
        <v>105</v>
      </c>
      <c r="E77" s="266" t="s">
        <v>106</v>
      </c>
      <c r="F77" s="266" t="s">
        <v>107</v>
      </c>
      <c r="G77" s="266" t="s">
        <v>108</v>
      </c>
      <c r="H77" s="266" t="s">
        <v>109</v>
      </c>
      <c r="I77" s="266" t="s">
        <v>110</v>
      </c>
      <c r="J77" s="266" t="s">
        <v>121</v>
      </c>
      <c r="K77" s="266" t="s">
        <v>111</v>
      </c>
      <c r="L77" s="266" t="s">
        <v>112</v>
      </c>
      <c r="M77" s="266" t="s">
        <v>79</v>
      </c>
      <c r="N77" s="336" t="s">
        <v>122</v>
      </c>
      <c r="O77" s="337"/>
      <c r="P77" s="338"/>
      <c r="Q77" s="328" t="s">
        <v>181</v>
      </c>
      <c r="R77" s="329"/>
      <c r="S77" s="330"/>
      <c r="T77" s="328" t="s">
        <v>182</v>
      </c>
      <c r="U77" s="329"/>
      <c r="V77" s="330"/>
      <c r="W77" s="339" t="s">
        <v>172</v>
      </c>
      <c r="X77" s="340"/>
      <c r="Y77" s="341"/>
      <c r="Z77" s="333" t="s">
        <v>173</v>
      </c>
      <c r="AA77" s="334"/>
      <c r="AB77" s="335"/>
      <c r="AC77" s="333" t="s">
        <v>180</v>
      </c>
      <c r="AD77" s="334"/>
      <c r="AE77" s="335"/>
      <c r="AF77" s="266" t="s">
        <v>113</v>
      </c>
      <c r="AG77" s="266" t="s">
        <v>114</v>
      </c>
      <c r="AH77" s="266" t="s">
        <v>80</v>
      </c>
      <c r="AI77" s="268" t="s">
        <v>123</v>
      </c>
      <c r="AJ77" s="268"/>
      <c r="AK77" s="268" t="s">
        <v>124</v>
      </c>
      <c r="AL77" s="268"/>
      <c r="AM77" s="268" t="s">
        <v>115</v>
      </c>
      <c r="AN77" s="268"/>
      <c r="AO77" s="268" t="s">
        <v>116</v>
      </c>
      <c r="AP77" s="268"/>
      <c r="AQ77" s="8"/>
    </row>
    <row r="78" spans="2:45" ht="42" customHeight="1">
      <c r="B78" s="9"/>
      <c r="C78" s="320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201">
        <v>2016</v>
      </c>
      <c r="O78" s="202"/>
      <c r="P78" s="203"/>
      <c r="Q78" s="328">
        <v>2017</v>
      </c>
      <c r="R78" s="329"/>
      <c r="S78" s="330"/>
      <c r="T78" s="328">
        <v>2018</v>
      </c>
      <c r="U78" s="329"/>
      <c r="V78" s="330"/>
      <c r="W78" s="201">
        <v>2016</v>
      </c>
      <c r="X78" s="202"/>
      <c r="Y78" s="203"/>
      <c r="Z78" s="328">
        <v>2017</v>
      </c>
      <c r="AA78" s="329"/>
      <c r="AB78" s="330"/>
      <c r="AC78" s="328">
        <v>2018</v>
      </c>
      <c r="AD78" s="329"/>
      <c r="AE78" s="330"/>
      <c r="AF78" s="318"/>
      <c r="AG78" s="318"/>
      <c r="AH78" s="318"/>
      <c r="AI78" s="266" t="s">
        <v>117</v>
      </c>
      <c r="AJ78" s="266" t="s">
        <v>118</v>
      </c>
      <c r="AK78" s="266" t="s">
        <v>117</v>
      </c>
      <c r="AL78" s="266" t="s">
        <v>118</v>
      </c>
      <c r="AM78" s="266" t="s">
        <v>117</v>
      </c>
      <c r="AN78" s="266" t="s">
        <v>119</v>
      </c>
      <c r="AO78" s="266" t="s">
        <v>117</v>
      </c>
      <c r="AP78" s="266" t="s">
        <v>118</v>
      </c>
      <c r="AQ78" s="8"/>
    </row>
    <row r="79" spans="2:45" ht="105" customHeight="1">
      <c r="B79" s="9"/>
      <c r="C79" s="321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102" t="s">
        <v>150</v>
      </c>
      <c r="O79" s="102" t="s">
        <v>152</v>
      </c>
      <c r="P79" s="102" t="s">
        <v>153</v>
      </c>
      <c r="Q79" s="136" t="s">
        <v>150</v>
      </c>
      <c r="R79" s="136" t="s">
        <v>152</v>
      </c>
      <c r="S79" s="136" t="s">
        <v>153</v>
      </c>
      <c r="T79" s="136" t="s">
        <v>150</v>
      </c>
      <c r="U79" s="136" t="s">
        <v>152</v>
      </c>
      <c r="V79" s="136" t="s">
        <v>153</v>
      </c>
      <c r="W79" s="102" t="s">
        <v>150</v>
      </c>
      <c r="X79" s="102" t="s">
        <v>152</v>
      </c>
      <c r="Y79" s="102" t="s">
        <v>153</v>
      </c>
      <c r="Z79" s="136" t="s">
        <v>150</v>
      </c>
      <c r="AA79" s="136" t="s">
        <v>152</v>
      </c>
      <c r="AB79" s="136" t="s">
        <v>153</v>
      </c>
      <c r="AC79" s="136" t="s">
        <v>150</v>
      </c>
      <c r="AD79" s="136" t="s">
        <v>152</v>
      </c>
      <c r="AE79" s="136" t="s">
        <v>153</v>
      </c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8"/>
    </row>
    <row r="80" spans="2:45" s="70" customFormat="1" ht="96.75" customHeight="1">
      <c r="B80" s="71"/>
      <c r="C80" s="137" t="s">
        <v>192</v>
      </c>
      <c r="D80" s="137">
        <v>1</v>
      </c>
      <c r="E80" s="137" t="s">
        <v>28</v>
      </c>
      <c r="F80" s="137">
        <v>5</v>
      </c>
      <c r="G80" s="137" t="s">
        <v>28</v>
      </c>
      <c r="H80" s="137" t="s">
        <v>28</v>
      </c>
      <c r="I80" s="137" t="s">
        <v>28</v>
      </c>
      <c r="J80" s="152"/>
      <c r="K80" s="137" t="s">
        <v>28</v>
      </c>
      <c r="L80" s="137" t="s">
        <v>28</v>
      </c>
      <c r="M80" s="137" t="s">
        <v>28</v>
      </c>
      <c r="N80" s="369">
        <v>160000</v>
      </c>
      <c r="O80" s="369">
        <v>70000</v>
      </c>
      <c r="P80" s="363">
        <v>29881</v>
      </c>
      <c r="Q80" s="363">
        <v>160000</v>
      </c>
      <c r="R80" s="363">
        <v>32000</v>
      </c>
      <c r="S80" s="363">
        <v>29881</v>
      </c>
      <c r="T80" s="179">
        <v>20000</v>
      </c>
      <c r="U80" s="233">
        <v>0</v>
      </c>
      <c r="V80" s="233"/>
      <c r="W80" s="369">
        <v>0</v>
      </c>
      <c r="X80" s="369">
        <v>0</v>
      </c>
      <c r="Y80" s="369">
        <v>0</v>
      </c>
      <c r="Z80" s="153"/>
      <c r="AA80" s="153"/>
      <c r="AB80" s="153"/>
      <c r="AC80" s="179">
        <v>70000</v>
      </c>
      <c r="AD80" s="363">
        <v>0</v>
      </c>
      <c r="AE80" s="363">
        <v>0</v>
      </c>
      <c r="AF80" s="142">
        <v>1030000</v>
      </c>
      <c r="AG80" s="142">
        <v>265000</v>
      </c>
      <c r="AH80" s="142">
        <f>SUM(AF80:AG80)</f>
        <v>1295000</v>
      </c>
      <c r="AI80" s="351" t="s">
        <v>136</v>
      </c>
      <c r="AJ80" s="352"/>
      <c r="AK80" s="352"/>
      <c r="AL80" s="353"/>
      <c r="AM80" s="351" t="s">
        <v>148</v>
      </c>
      <c r="AN80" s="352"/>
      <c r="AO80" s="352"/>
      <c r="AP80" s="353"/>
      <c r="AQ80" s="72"/>
      <c r="AS80" s="154"/>
    </row>
    <row r="81" spans="2:45" s="70" customFormat="1" ht="79.5" customHeight="1">
      <c r="B81" s="71"/>
      <c r="C81" s="137" t="s">
        <v>193</v>
      </c>
      <c r="D81" s="137">
        <v>1</v>
      </c>
      <c r="E81" s="137">
        <v>1</v>
      </c>
      <c r="F81" s="137" t="s">
        <v>28</v>
      </c>
      <c r="G81" s="137" t="s">
        <v>28</v>
      </c>
      <c r="H81" s="137" t="s">
        <v>28</v>
      </c>
      <c r="I81" s="137" t="s">
        <v>28</v>
      </c>
      <c r="J81" s="152"/>
      <c r="K81" s="137" t="s">
        <v>28</v>
      </c>
      <c r="L81" s="137" t="s">
        <v>28</v>
      </c>
      <c r="M81" s="137" t="s">
        <v>28</v>
      </c>
      <c r="N81" s="370"/>
      <c r="O81" s="370"/>
      <c r="P81" s="364"/>
      <c r="Q81" s="364"/>
      <c r="R81" s="364"/>
      <c r="S81" s="364"/>
      <c r="T81" s="179">
        <v>12000</v>
      </c>
      <c r="U81" s="179">
        <v>0</v>
      </c>
      <c r="V81" s="179"/>
      <c r="W81" s="370"/>
      <c r="X81" s="370"/>
      <c r="Y81" s="370"/>
      <c r="Z81" s="155"/>
      <c r="AA81" s="155"/>
      <c r="AB81" s="155"/>
      <c r="AC81" s="179">
        <v>20000</v>
      </c>
      <c r="AD81" s="364"/>
      <c r="AE81" s="364"/>
      <c r="AF81" s="142" t="s">
        <v>28</v>
      </c>
      <c r="AG81" s="142" t="s">
        <v>28</v>
      </c>
      <c r="AH81" s="142">
        <f t="shared" ref="AH81:AH85" si="3">SUM(AF81:AG81)</f>
        <v>0</v>
      </c>
      <c r="AI81" s="354"/>
      <c r="AJ81" s="355"/>
      <c r="AK81" s="355"/>
      <c r="AL81" s="356"/>
      <c r="AM81" s="354"/>
      <c r="AN81" s="355"/>
      <c r="AO81" s="355"/>
      <c r="AP81" s="356"/>
      <c r="AQ81" s="72"/>
      <c r="AS81" s="154"/>
    </row>
    <row r="82" spans="2:45" s="70" customFormat="1" ht="99" customHeight="1">
      <c r="B82" s="71"/>
      <c r="C82" s="137" t="s">
        <v>194</v>
      </c>
      <c r="D82" s="137">
        <v>1</v>
      </c>
      <c r="E82" s="137" t="s">
        <v>28</v>
      </c>
      <c r="F82" s="137">
        <v>1</v>
      </c>
      <c r="G82" s="137" t="s">
        <v>28</v>
      </c>
      <c r="H82" s="137" t="s">
        <v>28</v>
      </c>
      <c r="I82" s="137" t="s">
        <v>28</v>
      </c>
      <c r="J82" s="152"/>
      <c r="K82" s="137" t="s">
        <v>28</v>
      </c>
      <c r="L82" s="137" t="s">
        <v>28</v>
      </c>
      <c r="M82" s="137" t="s">
        <v>28</v>
      </c>
      <c r="N82" s="370"/>
      <c r="O82" s="370"/>
      <c r="P82" s="364"/>
      <c r="Q82" s="364"/>
      <c r="R82" s="364"/>
      <c r="S82" s="364"/>
      <c r="T82" s="179">
        <v>0</v>
      </c>
      <c r="U82" s="179">
        <v>0</v>
      </c>
      <c r="V82" s="179"/>
      <c r="W82" s="370"/>
      <c r="X82" s="370"/>
      <c r="Y82" s="370"/>
      <c r="Z82" s="155"/>
      <c r="AA82" s="155"/>
      <c r="AB82" s="155"/>
      <c r="AC82" s="179">
        <v>0</v>
      </c>
      <c r="AD82" s="364"/>
      <c r="AE82" s="364"/>
      <c r="AF82" s="142">
        <v>160000</v>
      </c>
      <c r="AG82" s="142">
        <v>706000</v>
      </c>
      <c r="AH82" s="142">
        <f t="shared" si="3"/>
        <v>866000</v>
      </c>
      <c r="AI82" s="354"/>
      <c r="AJ82" s="355"/>
      <c r="AK82" s="355"/>
      <c r="AL82" s="356"/>
      <c r="AM82" s="354"/>
      <c r="AN82" s="355"/>
      <c r="AO82" s="355"/>
      <c r="AP82" s="356"/>
      <c r="AQ82" s="72"/>
      <c r="AS82" s="154"/>
    </row>
    <row r="83" spans="2:45" s="70" customFormat="1" ht="77.25" customHeight="1">
      <c r="B83" s="71"/>
      <c r="C83" s="137" t="s">
        <v>195</v>
      </c>
      <c r="D83" s="137">
        <v>1</v>
      </c>
      <c r="E83" s="137" t="s">
        <v>28</v>
      </c>
      <c r="F83" s="137">
        <v>2</v>
      </c>
      <c r="G83" s="137" t="s">
        <v>28</v>
      </c>
      <c r="H83" s="137" t="s">
        <v>28</v>
      </c>
      <c r="I83" s="137" t="s">
        <v>28</v>
      </c>
      <c r="J83" s="152"/>
      <c r="K83" s="137" t="s">
        <v>28</v>
      </c>
      <c r="L83" s="137" t="s">
        <v>28</v>
      </c>
      <c r="M83" s="137" t="s">
        <v>28</v>
      </c>
      <c r="N83" s="370"/>
      <c r="O83" s="370"/>
      <c r="P83" s="364"/>
      <c r="Q83" s="364"/>
      <c r="R83" s="364"/>
      <c r="S83" s="364"/>
      <c r="T83" s="179">
        <v>12000</v>
      </c>
      <c r="U83" s="179"/>
      <c r="V83" s="179"/>
      <c r="W83" s="370"/>
      <c r="X83" s="370"/>
      <c r="Y83" s="370"/>
      <c r="Z83" s="155"/>
      <c r="AA83" s="155"/>
      <c r="AB83" s="155"/>
      <c r="AC83" s="179">
        <v>70000</v>
      </c>
      <c r="AD83" s="364"/>
      <c r="AE83" s="364"/>
      <c r="AF83" s="142" t="s">
        <v>28</v>
      </c>
      <c r="AG83" s="142" t="s">
        <v>28</v>
      </c>
      <c r="AH83" s="142">
        <f t="shared" si="3"/>
        <v>0</v>
      </c>
      <c r="AI83" s="354"/>
      <c r="AJ83" s="355"/>
      <c r="AK83" s="355"/>
      <c r="AL83" s="356"/>
      <c r="AM83" s="354"/>
      <c r="AN83" s="355"/>
      <c r="AO83" s="355"/>
      <c r="AP83" s="356"/>
      <c r="AQ83" s="72"/>
      <c r="AS83" s="154"/>
    </row>
    <row r="84" spans="2:45" s="70" customFormat="1" ht="113.25" customHeight="1">
      <c r="B84" s="71"/>
      <c r="C84" s="137" t="s">
        <v>196</v>
      </c>
      <c r="D84" s="137">
        <v>1</v>
      </c>
      <c r="E84" s="137" t="s">
        <v>28</v>
      </c>
      <c r="F84" s="137">
        <v>12</v>
      </c>
      <c r="G84" s="137" t="s">
        <v>28</v>
      </c>
      <c r="H84" s="137" t="s">
        <v>28</v>
      </c>
      <c r="I84" s="137" t="s">
        <v>28</v>
      </c>
      <c r="J84" s="152"/>
      <c r="K84" s="137" t="s">
        <v>28</v>
      </c>
      <c r="L84" s="137" t="s">
        <v>28</v>
      </c>
      <c r="M84" s="137" t="s">
        <v>28</v>
      </c>
      <c r="N84" s="370"/>
      <c r="O84" s="370"/>
      <c r="P84" s="364"/>
      <c r="Q84" s="364"/>
      <c r="R84" s="364"/>
      <c r="S84" s="364"/>
      <c r="T84" s="179">
        <v>65000</v>
      </c>
      <c r="U84" s="179">
        <v>20000</v>
      </c>
      <c r="V84" s="179">
        <v>20000</v>
      </c>
      <c r="W84" s="370"/>
      <c r="X84" s="370"/>
      <c r="Y84" s="370"/>
      <c r="Z84" s="155"/>
      <c r="AA84" s="155"/>
      <c r="AB84" s="155"/>
      <c r="AC84" s="179">
        <v>70000</v>
      </c>
      <c r="AD84" s="364"/>
      <c r="AE84" s="364"/>
      <c r="AF84" s="142">
        <v>1630000</v>
      </c>
      <c r="AG84" s="142">
        <v>765000</v>
      </c>
      <c r="AH84" s="142">
        <f t="shared" si="3"/>
        <v>2395000</v>
      </c>
      <c r="AI84" s="354"/>
      <c r="AJ84" s="355"/>
      <c r="AK84" s="355"/>
      <c r="AL84" s="356"/>
      <c r="AM84" s="354"/>
      <c r="AN84" s="355"/>
      <c r="AO84" s="355"/>
      <c r="AP84" s="356"/>
      <c r="AQ84" s="72"/>
      <c r="AS84" s="154"/>
    </row>
    <row r="85" spans="2:45" s="70" customFormat="1" ht="97.5" customHeight="1">
      <c r="B85" s="71"/>
      <c r="C85" s="137" t="s">
        <v>197</v>
      </c>
      <c r="D85" s="196" t="s">
        <v>28</v>
      </c>
      <c r="E85" s="137" t="s">
        <v>28</v>
      </c>
      <c r="F85" s="196" t="s">
        <v>28</v>
      </c>
      <c r="G85" s="137" t="s">
        <v>28</v>
      </c>
      <c r="H85" s="137" t="s">
        <v>28</v>
      </c>
      <c r="I85" s="137" t="s">
        <v>28</v>
      </c>
      <c r="J85" s="152"/>
      <c r="K85" s="137" t="s">
        <v>28</v>
      </c>
      <c r="L85" s="137" t="s">
        <v>28</v>
      </c>
      <c r="M85" s="137" t="s">
        <v>28</v>
      </c>
      <c r="N85" s="371"/>
      <c r="O85" s="371"/>
      <c r="P85" s="365"/>
      <c r="Q85" s="365"/>
      <c r="R85" s="365"/>
      <c r="S85" s="365"/>
      <c r="T85" s="179">
        <v>0</v>
      </c>
      <c r="U85" s="179">
        <v>0</v>
      </c>
      <c r="V85" s="179"/>
      <c r="W85" s="371"/>
      <c r="X85" s="371"/>
      <c r="Y85" s="371"/>
      <c r="Z85" s="156"/>
      <c r="AA85" s="156"/>
      <c r="AB85" s="156"/>
      <c r="AC85" s="179">
        <v>0</v>
      </c>
      <c r="AD85" s="365"/>
      <c r="AE85" s="365"/>
      <c r="AF85" s="142" t="s">
        <v>28</v>
      </c>
      <c r="AG85" s="142" t="s">
        <v>28</v>
      </c>
      <c r="AH85" s="142">
        <f t="shared" si="3"/>
        <v>0</v>
      </c>
      <c r="AI85" s="152">
        <v>4</v>
      </c>
      <c r="AJ85" s="197">
        <v>520000</v>
      </c>
      <c r="AK85" s="152">
        <v>1</v>
      </c>
      <c r="AL85" s="152">
        <v>0</v>
      </c>
      <c r="AM85" s="366"/>
      <c r="AN85" s="367"/>
      <c r="AO85" s="367"/>
      <c r="AP85" s="368"/>
      <c r="AQ85" s="72"/>
      <c r="AS85" s="154"/>
    </row>
    <row r="86" spans="2:45" ht="126" customHeight="1">
      <c r="B86" s="9"/>
      <c r="C86" s="149" t="s">
        <v>33</v>
      </c>
      <c r="D86" s="149">
        <f>SUM(D80:D85)</f>
        <v>5</v>
      </c>
      <c r="E86" s="149">
        <f>SUM(E80:E85)</f>
        <v>1</v>
      </c>
      <c r="F86" s="149">
        <f>SUM(F80:F85)</f>
        <v>20</v>
      </c>
      <c r="G86" s="149">
        <f>SUM(G80:G85)</f>
        <v>0</v>
      </c>
      <c r="H86" s="149">
        <f>SUM(H80:H85)</f>
        <v>0</v>
      </c>
      <c r="I86" s="149"/>
      <c r="J86" s="149"/>
      <c r="K86" s="149"/>
      <c r="L86" s="150">
        <f>SUM(L80:L85)</f>
        <v>0</v>
      </c>
      <c r="M86" s="149"/>
      <c r="N86" s="150">
        <f t="shared" ref="N86:AH86" si="4">SUM(N80:N85)</f>
        <v>160000</v>
      </c>
      <c r="O86" s="150">
        <f t="shared" si="4"/>
        <v>70000</v>
      </c>
      <c r="P86" s="150">
        <f t="shared" si="4"/>
        <v>29881</v>
      </c>
      <c r="Q86" s="150">
        <f t="shared" si="4"/>
        <v>160000</v>
      </c>
      <c r="R86" s="150">
        <f t="shared" si="4"/>
        <v>32000</v>
      </c>
      <c r="S86" s="150">
        <f t="shared" si="4"/>
        <v>29881</v>
      </c>
      <c r="T86" s="150">
        <f t="shared" si="4"/>
        <v>109000</v>
      </c>
      <c r="U86" s="150">
        <f t="shared" si="4"/>
        <v>20000</v>
      </c>
      <c r="V86" s="150">
        <f t="shared" si="4"/>
        <v>20000</v>
      </c>
      <c r="W86" s="150">
        <f t="shared" si="4"/>
        <v>0</v>
      </c>
      <c r="X86" s="150">
        <f t="shared" si="4"/>
        <v>0</v>
      </c>
      <c r="Y86" s="150">
        <f t="shared" si="4"/>
        <v>0</v>
      </c>
      <c r="Z86" s="150">
        <f t="shared" si="4"/>
        <v>0</v>
      </c>
      <c r="AA86" s="150">
        <f t="shared" si="4"/>
        <v>0</v>
      </c>
      <c r="AB86" s="150">
        <f t="shared" si="4"/>
        <v>0</v>
      </c>
      <c r="AC86" s="150">
        <f t="shared" si="4"/>
        <v>230000</v>
      </c>
      <c r="AD86" s="150">
        <v>0</v>
      </c>
      <c r="AE86" s="150">
        <v>0</v>
      </c>
      <c r="AF86" s="150">
        <f t="shared" si="4"/>
        <v>2820000</v>
      </c>
      <c r="AG86" s="150">
        <f t="shared" si="4"/>
        <v>1736000</v>
      </c>
      <c r="AH86" s="150">
        <f t="shared" si="4"/>
        <v>4556000</v>
      </c>
      <c r="AI86" s="149"/>
      <c r="AJ86" s="149"/>
      <c r="AK86" s="149"/>
      <c r="AL86" s="149"/>
      <c r="AM86" s="149"/>
      <c r="AN86" s="149"/>
      <c r="AO86" s="149"/>
      <c r="AP86" s="149"/>
      <c r="AQ86" s="8"/>
    </row>
    <row r="87" spans="2:45" hidden="1"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91"/>
      <c r="O87" s="10"/>
      <c r="P87" s="10"/>
      <c r="Q87" s="10"/>
      <c r="R87" s="10"/>
      <c r="S87" s="10"/>
      <c r="T87" s="3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8"/>
    </row>
    <row r="88" spans="2:45" hidden="1"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91"/>
      <c r="O88" s="10"/>
      <c r="P88" s="10"/>
      <c r="Q88" s="10"/>
      <c r="R88" s="10"/>
      <c r="S88" s="10"/>
      <c r="T88" s="3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8"/>
    </row>
    <row r="89" spans="2:45" hidden="1"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91"/>
      <c r="O89" s="10"/>
      <c r="P89" s="10"/>
      <c r="Q89" s="10"/>
      <c r="R89" s="10"/>
      <c r="S89" s="10"/>
      <c r="T89" s="3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8"/>
    </row>
    <row r="90" spans="2:45" hidden="1">
      <c r="B90" s="9"/>
      <c r="C90" s="3" t="s">
        <v>35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91"/>
      <c r="O90" s="10"/>
      <c r="P90" s="10"/>
      <c r="Q90" s="10"/>
      <c r="R90" s="10"/>
      <c r="S90" s="10"/>
      <c r="T90" s="3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3" t="s">
        <v>36</v>
      </c>
      <c r="AH90" s="10"/>
      <c r="AI90" s="10"/>
      <c r="AJ90" s="10"/>
      <c r="AK90" s="10"/>
      <c r="AL90" s="10"/>
      <c r="AM90" s="10"/>
      <c r="AN90" s="10"/>
      <c r="AO90" s="10"/>
      <c r="AP90" s="10"/>
      <c r="AQ90" s="8"/>
    </row>
    <row r="91" spans="2:45" hidden="1">
      <c r="B91" s="9"/>
      <c r="C91" s="3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91"/>
      <c r="O91" s="10"/>
      <c r="P91" s="10"/>
      <c r="Q91" s="10"/>
      <c r="R91" s="10"/>
      <c r="S91" s="10"/>
      <c r="T91" s="3"/>
      <c r="U91" s="10"/>
      <c r="V91" s="10"/>
      <c r="W91" s="103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8"/>
    </row>
    <row r="92" spans="2:45" hidden="1">
      <c r="B92" s="9"/>
      <c r="C92" s="3" t="s">
        <v>37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91"/>
      <c r="O92" s="10"/>
      <c r="P92" s="10"/>
      <c r="Q92" s="10"/>
      <c r="R92" s="10"/>
      <c r="S92" s="10"/>
      <c r="T92" s="3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3" t="s">
        <v>38</v>
      </c>
      <c r="AH92" s="10"/>
      <c r="AI92" s="10"/>
      <c r="AJ92" s="10"/>
      <c r="AK92" s="10"/>
      <c r="AL92" s="10"/>
      <c r="AM92" s="10"/>
      <c r="AN92" s="10"/>
      <c r="AO92" s="10"/>
      <c r="AP92" s="10"/>
      <c r="AQ92" s="8"/>
    </row>
    <row r="93" spans="2:45" hidden="1">
      <c r="B93" s="9"/>
      <c r="C93" s="3" t="s">
        <v>39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91"/>
      <c r="O93" s="10"/>
      <c r="P93" s="10"/>
      <c r="Q93" s="10"/>
      <c r="R93" s="10"/>
      <c r="S93" s="10"/>
      <c r="T93" s="3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3" t="s">
        <v>39</v>
      </c>
      <c r="AH93" s="10"/>
      <c r="AI93" s="10"/>
      <c r="AJ93" s="10"/>
      <c r="AK93" s="10"/>
      <c r="AL93" s="10"/>
      <c r="AM93" s="10"/>
      <c r="AN93" s="10"/>
      <c r="AO93" s="10"/>
      <c r="AP93" s="10"/>
      <c r="AQ93" s="8"/>
    </row>
    <row r="94" spans="2:45" hidden="1">
      <c r="B94" s="9"/>
      <c r="C94" s="3" t="s">
        <v>40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91"/>
      <c r="O94" s="10"/>
      <c r="P94" s="10"/>
      <c r="Q94" s="10"/>
      <c r="R94" s="10"/>
      <c r="S94" s="10"/>
      <c r="T94" s="3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3" t="s">
        <v>40</v>
      </c>
      <c r="AH94" s="10"/>
      <c r="AI94" s="10"/>
      <c r="AJ94" s="10"/>
      <c r="AK94" s="10"/>
      <c r="AL94" s="10"/>
      <c r="AM94" s="10"/>
      <c r="AN94" s="10"/>
      <c r="AO94" s="10"/>
      <c r="AP94" s="10"/>
      <c r="AQ94" s="8"/>
    </row>
    <row r="95" spans="2:45" hidden="1"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91"/>
      <c r="O95" s="10"/>
      <c r="P95" s="10"/>
      <c r="Q95" s="10"/>
      <c r="R95" s="10"/>
      <c r="S95" s="10"/>
      <c r="T95" s="3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8"/>
    </row>
    <row r="96" spans="2:45" hidden="1">
      <c r="B96" s="9"/>
      <c r="C96" s="3" t="s">
        <v>94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91"/>
      <c r="O96" s="10"/>
      <c r="P96" s="10"/>
      <c r="Q96" s="10"/>
      <c r="R96" s="10"/>
      <c r="S96" s="10"/>
      <c r="T96" s="3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8"/>
    </row>
    <row r="97" spans="2:43" hidden="1">
      <c r="B97" s="9"/>
      <c r="C97" s="28" t="s">
        <v>93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91"/>
      <c r="O97" s="10"/>
      <c r="P97" s="10"/>
      <c r="Q97" s="10"/>
      <c r="R97" s="10"/>
      <c r="S97" s="10"/>
      <c r="T97" s="3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8"/>
    </row>
    <row r="98" spans="2:43" hidden="1">
      <c r="B98" s="1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94"/>
      <c r="O98" s="12"/>
      <c r="P98" s="12"/>
      <c r="Q98" s="12"/>
      <c r="R98" s="12"/>
      <c r="S98" s="12"/>
      <c r="T98" s="226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3"/>
    </row>
    <row r="101" spans="2:43" ht="15.75"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90"/>
      <c r="O101" s="6"/>
      <c r="P101" s="6"/>
      <c r="Q101" s="6"/>
      <c r="R101" s="6"/>
      <c r="S101" s="6"/>
      <c r="T101" s="224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1"/>
      <c r="AN101" s="6"/>
      <c r="AO101" s="6"/>
      <c r="AP101" s="1" t="s">
        <v>97</v>
      </c>
      <c r="AQ101" s="7"/>
    </row>
    <row r="102" spans="2:43" ht="18">
      <c r="B102" s="9"/>
      <c r="C102" s="262" t="s">
        <v>98</v>
      </c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262"/>
      <c r="AK102" s="262"/>
      <c r="AL102" s="262"/>
      <c r="AM102" s="262"/>
      <c r="AN102" s="262"/>
      <c r="AO102" s="262"/>
      <c r="AP102" s="262"/>
      <c r="AQ102" s="331"/>
    </row>
    <row r="103" spans="2:43" ht="15.75">
      <c r="B103" s="9"/>
      <c r="C103" s="256" t="str">
        <f>C4</f>
        <v>Bulan: ………… OKTOBER -DISEMBER …………  Tahun : ………2018…………..</v>
      </c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6"/>
      <c r="AA103" s="256"/>
      <c r="AB103" s="256"/>
      <c r="AC103" s="256"/>
      <c r="AD103" s="256"/>
      <c r="AE103" s="256"/>
      <c r="AF103" s="256"/>
      <c r="AG103" s="256"/>
      <c r="AH103" s="256"/>
      <c r="AI103" s="256"/>
      <c r="AJ103" s="256"/>
      <c r="AK103" s="256"/>
      <c r="AL103" s="256"/>
      <c r="AM103" s="256"/>
      <c r="AN103" s="256"/>
      <c r="AO103" s="256"/>
      <c r="AP103" s="256"/>
      <c r="AQ103" s="332"/>
    </row>
    <row r="104" spans="2:43"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91"/>
      <c r="O104" s="10"/>
      <c r="P104" s="10"/>
      <c r="Q104" s="10"/>
      <c r="R104" s="10"/>
      <c r="S104" s="10"/>
      <c r="T104" s="3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8"/>
    </row>
    <row r="105" spans="2:43" ht="15.75">
      <c r="B105" s="9"/>
      <c r="C105" s="3" t="s">
        <v>42</v>
      </c>
      <c r="D105" s="307" t="s">
        <v>41</v>
      </c>
      <c r="E105" s="307"/>
      <c r="F105" s="307"/>
      <c r="G105" s="307"/>
      <c r="H105" s="307"/>
      <c r="I105" s="307"/>
      <c r="J105" s="307"/>
      <c r="K105" s="307"/>
      <c r="L105" s="307"/>
      <c r="M105" s="34"/>
      <c r="N105" s="92"/>
      <c r="O105" s="34"/>
      <c r="P105" s="34"/>
      <c r="Q105" s="34"/>
      <c r="R105" s="34"/>
      <c r="S105" s="34"/>
      <c r="T105" s="88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" t="s">
        <v>95</v>
      </c>
      <c r="AG105" s="10"/>
      <c r="AH105" s="10"/>
      <c r="AI105" s="10"/>
      <c r="AJ105" s="10"/>
      <c r="AK105" s="307" t="s">
        <v>49</v>
      </c>
      <c r="AL105" s="307"/>
      <c r="AM105" s="307"/>
      <c r="AN105" s="307"/>
      <c r="AO105" s="307"/>
      <c r="AP105" s="307"/>
      <c r="AQ105" s="8"/>
    </row>
    <row r="106" spans="2:43" ht="15.75">
      <c r="B106" s="9"/>
      <c r="C106" s="3" t="s">
        <v>44</v>
      </c>
      <c r="D106" s="305" t="s">
        <v>43</v>
      </c>
      <c r="E106" s="305"/>
      <c r="F106" s="305"/>
      <c r="G106" s="305"/>
      <c r="H106" s="305"/>
      <c r="I106" s="305"/>
      <c r="J106" s="305"/>
      <c r="K106" s="305"/>
      <c r="L106" s="305"/>
      <c r="M106" s="34"/>
      <c r="N106" s="92"/>
      <c r="O106" s="34"/>
      <c r="P106" s="34"/>
      <c r="Q106" s="34"/>
      <c r="R106" s="34"/>
      <c r="S106" s="34"/>
      <c r="T106" s="88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" t="s">
        <v>47</v>
      </c>
      <c r="AG106" s="10"/>
      <c r="AH106" s="10"/>
      <c r="AI106" s="10"/>
      <c r="AJ106" s="10"/>
      <c r="AK106" s="306" t="s">
        <v>59</v>
      </c>
      <c r="AL106" s="306"/>
      <c r="AM106" s="306"/>
      <c r="AN106" s="306"/>
      <c r="AO106" s="306"/>
      <c r="AP106" s="306"/>
      <c r="AQ106" s="8"/>
    </row>
    <row r="107" spans="2:43" ht="15.75">
      <c r="B107" s="9"/>
      <c r="C107" s="3" t="s">
        <v>46</v>
      </c>
      <c r="D107" s="33"/>
      <c r="E107" s="100"/>
      <c r="F107" s="100"/>
      <c r="G107" s="100"/>
      <c r="H107" s="100"/>
      <c r="I107" s="100"/>
      <c r="J107" s="100"/>
      <c r="K107" s="100"/>
      <c r="L107" s="100"/>
      <c r="M107" s="99"/>
      <c r="N107" s="93"/>
      <c r="O107" s="99"/>
      <c r="P107" s="99"/>
      <c r="Q107" s="120"/>
      <c r="R107" s="120"/>
      <c r="S107" s="120"/>
      <c r="T107" s="225"/>
      <c r="U107" s="101"/>
      <c r="V107" s="99"/>
      <c r="W107" s="99"/>
      <c r="X107" s="99"/>
      <c r="Y107" s="99"/>
      <c r="Z107" s="120"/>
      <c r="AA107" s="120"/>
      <c r="AB107" s="120"/>
      <c r="AC107" s="101"/>
      <c r="AD107" s="101"/>
      <c r="AE107" s="99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7"/>
    </row>
    <row r="108" spans="2:43"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91"/>
      <c r="O108" s="10"/>
      <c r="P108" s="10"/>
      <c r="Q108" s="10"/>
      <c r="R108" s="10"/>
      <c r="S108" s="10"/>
      <c r="T108" s="3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8"/>
    </row>
    <row r="109" spans="2:43" ht="15" customHeight="1">
      <c r="B109" s="9"/>
      <c r="C109" s="319" t="s">
        <v>227</v>
      </c>
      <c r="D109" s="319" t="s">
        <v>99</v>
      </c>
      <c r="E109" s="322" t="s">
        <v>100</v>
      </c>
      <c r="F109" s="323"/>
      <c r="G109" s="323"/>
      <c r="H109" s="323"/>
      <c r="I109" s="323"/>
      <c r="J109" s="324"/>
      <c r="K109" s="322" t="s">
        <v>101</v>
      </c>
      <c r="L109" s="323"/>
      <c r="M109" s="324"/>
      <c r="N109" s="322" t="s">
        <v>102</v>
      </c>
      <c r="O109" s="323"/>
      <c r="P109" s="323"/>
      <c r="Q109" s="323"/>
      <c r="R109" s="323"/>
      <c r="S109" s="323"/>
      <c r="T109" s="323"/>
      <c r="U109" s="323"/>
      <c r="V109" s="323"/>
      <c r="W109" s="323"/>
      <c r="X109" s="323"/>
      <c r="Y109" s="323"/>
      <c r="Z109" s="323"/>
      <c r="AA109" s="323"/>
      <c r="AB109" s="323"/>
      <c r="AC109" s="323"/>
      <c r="AD109" s="323"/>
      <c r="AE109" s="324"/>
      <c r="AF109" s="322" t="s">
        <v>68</v>
      </c>
      <c r="AG109" s="323"/>
      <c r="AH109" s="324"/>
      <c r="AI109" s="322" t="s">
        <v>103</v>
      </c>
      <c r="AJ109" s="323"/>
      <c r="AK109" s="323"/>
      <c r="AL109" s="324"/>
      <c r="AM109" s="322" t="s">
        <v>104</v>
      </c>
      <c r="AN109" s="323"/>
      <c r="AO109" s="323"/>
      <c r="AP109" s="324"/>
      <c r="AQ109" s="8"/>
    </row>
    <row r="110" spans="2:43" ht="30.75" customHeight="1">
      <c r="B110" s="9"/>
      <c r="C110" s="320"/>
      <c r="D110" s="321"/>
      <c r="E110" s="325"/>
      <c r="F110" s="326"/>
      <c r="G110" s="326"/>
      <c r="H110" s="326"/>
      <c r="I110" s="326"/>
      <c r="J110" s="327"/>
      <c r="K110" s="325"/>
      <c r="L110" s="326"/>
      <c r="M110" s="327"/>
      <c r="N110" s="373" t="s">
        <v>170</v>
      </c>
      <c r="O110" s="374"/>
      <c r="P110" s="374"/>
      <c r="Q110" s="374"/>
      <c r="R110" s="374"/>
      <c r="S110" s="374"/>
      <c r="T110" s="374"/>
      <c r="U110" s="374"/>
      <c r="V110" s="375"/>
      <c r="W110" s="373" t="s">
        <v>174</v>
      </c>
      <c r="X110" s="374"/>
      <c r="Y110" s="374"/>
      <c r="Z110" s="374"/>
      <c r="AA110" s="374"/>
      <c r="AB110" s="374"/>
      <c r="AC110" s="374"/>
      <c r="AD110" s="374"/>
      <c r="AE110" s="375"/>
      <c r="AF110" s="325"/>
      <c r="AG110" s="326"/>
      <c r="AH110" s="327"/>
      <c r="AI110" s="325"/>
      <c r="AJ110" s="326"/>
      <c r="AK110" s="326"/>
      <c r="AL110" s="327"/>
      <c r="AM110" s="325"/>
      <c r="AN110" s="326"/>
      <c r="AO110" s="326"/>
      <c r="AP110" s="327"/>
      <c r="AQ110" s="8"/>
    </row>
    <row r="111" spans="2:43" ht="72.75" customHeight="1">
      <c r="B111" s="9"/>
      <c r="C111" s="320"/>
      <c r="D111" s="266" t="s">
        <v>105</v>
      </c>
      <c r="E111" s="266" t="s">
        <v>106</v>
      </c>
      <c r="F111" s="266" t="s">
        <v>107</v>
      </c>
      <c r="G111" s="266" t="s">
        <v>108</v>
      </c>
      <c r="H111" s="266" t="s">
        <v>109</v>
      </c>
      <c r="I111" s="266" t="s">
        <v>110</v>
      </c>
      <c r="J111" s="266" t="s">
        <v>121</v>
      </c>
      <c r="K111" s="266" t="s">
        <v>111</v>
      </c>
      <c r="L111" s="266" t="s">
        <v>112</v>
      </c>
      <c r="M111" s="266" t="s">
        <v>79</v>
      </c>
      <c r="N111" s="336" t="s">
        <v>122</v>
      </c>
      <c r="O111" s="337"/>
      <c r="P111" s="338"/>
      <c r="Q111" s="328" t="s">
        <v>181</v>
      </c>
      <c r="R111" s="329"/>
      <c r="S111" s="330"/>
      <c r="T111" s="328" t="s">
        <v>182</v>
      </c>
      <c r="U111" s="329"/>
      <c r="V111" s="330"/>
      <c r="W111" s="339" t="s">
        <v>172</v>
      </c>
      <c r="X111" s="340"/>
      <c r="Y111" s="341"/>
      <c r="Z111" s="333" t="s">
        <v>173</v>
      </c>
      <c r="AA111" s="334"/>
      <c r="AB111" s="335"/>
      <c r="AC111" s="333" t="s">
        <v>180</v>
      </c>
      <c r="AD111" s="334"/>
      <c r="AE111" s="335"/>
      <c r="AF111" s="266" t="s">
        <v>113</v>
      </c>
      <c r="AG111" s="266" t="s">
        <v>114</v>
      </c>
      <c r="AH111" s="266" t="s">
        <v>80</v>
      </c>
      <c r="AI111" s="268" t="s">
        <v>123</v>
      </c>
      <c r="AJ111" s="268"/>
      <c r="AK111" s="268" t="s">
        <v>124</v>
      </c>
      <c r="AL111" s="268"/>
      <c r="AM111" s="268" t="s">
        <v>115</v>
      </c>
      <c r="AN111" s="268"/>
      <c r="AO111" s="268" t="s">
        <v>116</v>
      </c>
      <c r="AP111" s="268"/>
      <c r="AQ111" s="8"/>
    </row>
    <row r="112" spans="2:43" ht="47.25" customHeight="1">
      <c r="B112" s="9"/>
      <c r="C112" s="320"/>
      <c r="D112" s="318"/>
      <c r="E112" s="318"/>
      <c r="F112" s="318"/>
      <c r="G112" s="318"/>
      <c r="H112" s="318"/>
      <c r="I112" s="318"/>
      <c r="J112" s="318"/>
      <c r="K112" s="318"/>
      <c r="L112" s="318"/>
      <c r="M112" s="318"/>
      <c r="N112" s="201">
        <v>2016</v>
      </c>
      <c r="O112" s="202"/>
      <c r="P112" s="203"/>
      <c r="Q112" s="328">
        <v>2017</v>
      </c>
      <c r="R112" s="329"/>
      <c r="S112" s="330"/>
      <c r="T112" s="328">
        <v>2018</v>
      </c>
      <c r="U112" s="329"/>
      <c r="V112" s="330"/>
      <c r="W112" s="201">
        <v>2016</v>
      </c>
      <c r="X112" s="202"/>
      <c r="Y112" s="203"/>
      <c r="Z112" s="328">
        <v>2017</v>
      </c>
      <c r="AA112" s="329"/>
      <c r="AB112" s="330"/>
      <c r="AC112" s="328">
        <v>2018</v>
      </c>
      <c r="AD112" s="329"/>
      <c r="AE112" s="330"/>
      <c r="AF112" s="318"/>
      <c r="AG112" s="318"/>
      <c r="AH112" s="318"/>
      <c r="AI112" s="266" t="s">
        <v>117</v>
      </c>
      <c r="AJ112" s="266" t="s">
        <v>118</v>
      </c>
      <c r="AK112" s="266" t="s">
        <v>117</v>
      </c>
      <c r="AL112" s="266" t="s">
        <v>118</v>
      </c>
      <c r="AM112" s="266" t="s">
        <v>117</v>
      </c>
      <c r="AN112" s="266" t="s">
        <v>119</v>
      </c>
      <c r="AO112" s="266" t="s">
        <v>117</v>
      </c>
      <c r="AP112" s="266" t="s">
        <v>118</v>
      </c>
      <c r="AQ112" s="8"/>
    </row>
    <row r="113" spans="2:45" ht="97.5" customHeight="1">
      <c r="B113" s="9"/>
      <c r="C113" s="321"/>
      <c r="D113" s="267"/>
      <c r="E113" s="267"/>
      <c r="F113" s="267"/>
      <c r="G113" s="267"/>
      <c r="H113" s="267"/>
      <c r="I113" s="267"/>
      <c r="J113" s="267"/>
      <c r="K113" s="267"/>
      <c r="L113" s="267"/>
      <c r="M113" s="267"/>
      <c r="N113" s="102" t="s">
        <v>150</v>
      </c>
      <c r="O113" s="102" t="s">
        <v>152</v>
      </c>
      <c r="P113" s="102" t="s">
        <v>153</v>
      </c>
      <c r="Q113" s="136" t="s">
        <v>150</v>
      </c>
      <c r="R113" s="136" t="s">
        <v>152</v>
      </c>
      <c r="S113" s="136" t="s">
        <v>153</v>
      </c>
      <c r="T113" s="136" t="s">
        <v>150</v>
      </c>
      <c r="U113" s="136" t="s">
        <v>152</v>
      </c>
      <c r="V113" s="136" t="s">
        <v>153</v>
      </c>
      <c r="W113" s="102" t="s">
        <v>150</v>
      </c>
      <c r="X113" s="102" t="s">
        <v>152</v>
      </c>
      <c r="Y113" s="102" t="s">
        <v>153</v>
      </c>
      <c r="Z113" s="136" t="s">
        <v>150</v>
      </c>
      <c r="AA113" s="136" t="s">
        <v>152</v>
      </c>
      <c r="AB113" s="136" t="s">
        <v>153</v>
      </c>
      <c r="AC113" s="136" t="s">
        <v>150</v>
      </c>
      <c r="AD113" s="136" t="s">
        <v>152</v>
      </c>
      <c r="AE113" s="136" t="s">
        <v>153</v>
      </c>
      <c r="AF113" s="267"/>
      <c r="AG113" s="267"/>
      <c r="AH113" s="267"/>
      <c r="AI113" s="267"/>
      <c r="AJ113" s="267"/>
      <c r="AK113" s="267"/>
      <c r="AL113" s="267"/>
      <c r="AM113" s="267"/>
      <c r="AN113" s="267"/>
      <c r="AO113" s="267"/>
      <c r="AP113" s="267"/>
      <c r="AQ113" s="8"/>
    </row>
    <row r="114" spans="2:45" s="70" customFormat="1" ht="98.25" customHeight="1">
      <c r="B114" s="71"/>
      <c r="C114" s="137" t="s">
        <v>198</v>
      </c>
      <c r="D114" s="137">
        <v>1</v>
      </c>
      <c r="E114" s="137" t="s">
        <v>28</v>
      </c>
      <c r="F114" s="137">
        <v>6</v>
      </c>
      <c r="G114" s="137" t="s">
        <v>28</v>
      </c>
      <c r="H114" s="137" t="s">
        <v>28</v>
      </c>
      <c r="I114" s="137" t="s">
        <v>28</v>
      </c>
      <c r="J114" s="137"/>
      <c r="K114" s="137" t="s">
        <v>28</v>
      </c>
      <c r="L114" s="157" t="s">
        <v>28</v>
      </c>
      <c r="M114" s="157" t="s">
        <v>28</v>
      </c>
      <c r="N114" s="369">
        <v>220000</v>
      </c>
      <c r="O114" s="369">
        <v>30000</v>
      </c>
      <c r="P114" s="369">
        <v>29850</v>
      </c>
      <c r="Q114" s="363">
        <v>220000</v>
      </c>
      <c r="R114" s="363">
        <v>62500</v>
      </c>
      <c r="S114" s="363">
        <v>62230.81</v>
      </c>
      <c r="T114" s="236">
        <v>140000</v>
      </c>
      <c r="U114" s="398">
        <f>'PATA 3B'!X96</f>
        <v>37504.42</v>
      </c>
      <c r="V114" s="234">
        <v>39704.42</v>
      </c>
      <c r="W114" s="369">
        <v>0</v>
      </c>
      <c r="X114" s="369">
        <v>0</v>
      </c>
      <c r="Y114" s="369">
        <v>0</v>
      </c>
      <c r="Z114" s="369">
        <v>0</v>
      </c>
      <c r="AA114" s="369">
        <v>0</v>
      </c>
      <c r="AB114" s="369">
        <v>0</v>
      </c>
      <c r="AC114" s="211">
        <v>525000</v>
      </c>
      <c r="AD114" s="363">
        <v>0</v>
      </c>
      <c r="AE114" s="363">
        <v>0</v>
      </c>
      <c r="AF114" s="142" t="s">
        <v>28</v>
      </c>
      <c r="AG114" s="142" t="s">
        <v>28</v>
      </c>
      <c r="AH114" s="142">
        <f>SUM(AF114:AG114)</f>
        <v>0</v>
      </c>
      <c r="AI114" s="351" t="s">
        <v>136</v>
      </c>
      <c r="AJ114" s="352"/>
      <c r="AK114" s="352"/>
      <c r="AL114" s="353"/>
      <c r="AM114" s="351" t="s">
        <v>148</v>
      </c>
      <c r="AN114" s="352"/>
      <c r="AO114" s="352"/>
      <c r="AP114" s="353"/>
      <c r="AQ114" s="72"/>
      <c r="AS114" s="158"/>
    </row>
    <row r="115" spans="2:45" s="70" customFormat="1" ht="109.5" customHeight="1">
      <c r="B115" s="71"/>
      <c r="C115" s="137" t="s">
        <v>199</v>
      </c>
      <c r="D115" s="137">
        <v>1</v>
      </c>
      <c r="E115" s="137" t="s">
        <v>28</v>
      </c>
      <c r="F115" s="137">
        <v>5</v>
      </c>
      <c r="G115" s="137" t="s">
        <v>28</v>
      </c>
      <c r="H115" s="137" t="s">
        <v>28</v>
      </c>
      <c r="I115" s="137" t="s">
        <v>28</v>
      </c>
      <c r="J115" s="137"/>
      <c r="K115" s="137" t="s">
        <v>28</v>
      </c>
      <c r="L115" s="157" t="s">
        <v>28</v>
      </c>
      <c r="M115" s="157" t="s">
        <v>28</v>
      </c>
      <c r="N115" s="371"/>
      <c r="O115" s="371"/>
      <c r="P115" s="371"/>
      <c r="Q115" s="365"/>
      <c r="R115" s="365"/>
      <c r="S115" s="365"/>
      <c r="T115" s="237">
        <v>135000</v>
      </c>
      <c r="U115" s="399"/>
      <c r="V115" s="235"/>
      <c r="W115" s="371"/>
      <c r="X115" s="371"/>
      <c r="Y115" s="371"/>
      <c r="Z115" s="371"/>
      <c r="AA115" s="371"/>
      <c r="AB115" s="371"/>
      <c r="AC115" s="209">
        <v>500000</v>
      </c>
      <c r="AD115" s="365"/>
      <c r="AE115" s="365"/>
      <c r="AF115" s="142">
        <v>615000</v>
      </c>
      <c r="AG115" s="142">
        <v>254000</v>
      </c>
      <c r="AH115" s="142">
        <f>SUM(AF115:AG115)</f>
        <v>869000</v>
      </c>
      <c r="AI115" s="366"/>
      <c r="AJ115" s="367"/>
      <c r="AK115" s="367"/>
      <c r="AL115" s="368"/>
      <c r="AM115" s="366"/>
      <c r="AN115" s="367"/>
      <c r="AO115" s="367"/>
      <c r="AP115" s="368"/>
      <c r="AQ115" s="72"/>
      <c r="AS115" s="158"/>
    </row>
    <row r="116" spans="2:45" ht="147.75" customHeight="1">
      <c r="B116" s="9"/>
      <c r="C116" s="149" t="s">
        <v>33</v>
      </c>
      <c r="D116" s="149">
        <f>SUM(D114:D115)</f>
        <v>2</v>
      </c>
      <c r="E116" s="149">
        <f>SUM(E114:E115)</f>
        <v>0</v>
      </c>
      <c r="F116" s="149">
        <f>SUM(F114:F115)</f>
        <v>11</v>
      </c>
      <c r="G116" s="149">
        <f>SUM(G114:G115)</f>
        <v>0</v>
      </c>
      <c r="H116" s="149">
        <f>SUM(H114:H115)</f>
        <v>0</v>
      </c>
      <c r="I116" s="149"/>
      <c r="J116" s="149"/>
      <c r="K116" s="149"/>
      <c r="L116" s="150">
        <f>SUM(L114:L115)</f>
        <v>0</v>
      </c>
      <c r="M116" s="151"/>
      <c r="N116" s="150">
        <f t="shared" ref="N116:AH116" si="5">SUM(N114:N115)</f>
        <v>220000</v>
      </c>
      <c r="O116" s="150">
        <f t="shared" si="5"/>
        <v>30000</v>
      </c>
      <c r="P116" s="150">
        <f t="shared" si="5"/>
        <v>29850</v>
      </c>
      <c r="Q116" s="150">
        <f t="shared" si="5"/>
        <v>220000</v>
      </c>
      <c r="R116" s="150">
        <f>SUM(R114:R115)</f>
        <v>62500</v>
      </c>
      <c r="S116" s="150">
        <f>SUM(S114:S115)</f>
        <v>62230.81</v>
      </c>
      <c r="T116" s="238">
        <f>SUM(T114:T115)</f>
        <v>275000</v>
      </c>
      <c r="U116" s="150">
        <f t="shared" si="5"/>
        <v>37504.42</v>
      </c>
      <c r="V116" s="150">
        <f t="shared" si="5"/>
        <v>39704.42</v>
      </c>
      <c r="W116" s="150">
        <f t="shared" si="5"/>
        <v>0</v>
      </c>
      <c r="X116" s="150">
        <f t="shared" si="5"/>
        <v>0</v>
      </c>
      <c r="Y116" s="150">
        <f t="shared" si="5"/>
        <v>0</v>
      </c>
      <c r="Z116" s="150">
        <f t="shared" si="5"/>
        <v>0</v>
      </c>
      <c r="AA116" s="150">
        <f t="shared" si="5"/>
        <v>0</v>
      </c>
      <c r="AB116" s="150">
        <f t="shared" si="5"/>
        <v>0</v>
      </c>
      <c r="AC116" s="150">
        <f t="shared" si="5"/>
        <v>1025000</v>
      </c>
      <c r="AD116" s="150">
        <f t="shared" si="5"/>
        <v>0</v>
      </c>
      <c r="AE116" s="150">
        <f t="shared" si="5"/>
        <v>0</v>
      </c>
      <c r="AF116" s="150">
        <f t="shared" si="5"/>
        <v>615000</v>
      </c>
      <c r="AG116" s="150">
        <f t="shared" si="5"/>
        <v>254000</v>
      </c>
      <c r="AH116" s="150">
        <f t="shared" si="5"/>
        <v>869000</v>
      </c>
      <c r="AI116" s="149"/>
      <c r="AJ116" s="149"/>
      <c r="AK116" s="149"/>
      <c r="AL116" s="149"/>
      <c r="AM116" s="149"/>
      <c r="AN116" s="149"/>
      <c r="AO116" s="149"/>
      <c r="AP116" s="149"/>
      <c r="AQ116" s="8"/>
    </row>
    <row r="117" spans="2:45" hidden="1">
      <c r="B117" s="9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91"/>
      <c r="O117" s="10"/>
      <c r="P117" s="10"/>
      <c r="Q117" s="10"/>
      <c r="R117" s="10"/>
      <c r="S117" s="10"/>
      <c r="T117" s="3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8"/>
    </row>
    <row r="118" spans="2:45" hidden="1"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91"/>
      <c r="O118" s="10"/>
      <c r="P118" s="10"/>
      <c r="Q118" s="10"/>
      <c r="R118" s="10"/>
      <c r="S118" s="10"/>
      <c r="T118" s="3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8"/>
    </row>
    <row r="119" spans="2:45" hidden="1"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91"/>
      <c r="O119" s="10"/>
      <c r="P119" s="10"/>
      <c r="Q119" s="10"/>
      <c r="R119" s="10"/>
      <c r="S119" s="10"/>
      <c r="T119" s="3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8"/>
    </row>
    <row r="120" spans="2:45" hidden="1">
      <c r="B120" s="9"/>
      <c r="C120" s="3" t="s">
        <v>35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91"/>
      <c r="O120" s="10"/>
      <c r="P120" s="10"/>
      <c r="Q120" s="10"/>
      <c r="R120" s="10"/>
      <c r="S120" s="10"/>
      <c r="T120" s="3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3" t="s">
        <v>36</v>
      </c>
      <c r="AH120" s="10"/>
      <c r="AI120" s="10"/>
      <c r="AJ120" s="10"/>
      <c r="AK120" s="10"/>
      <c r="AL120" s="10"/>
      <c r="AM120" s="10"/>
      <c r="AN120" s="10"/>
      <c r="AO120" s="10"/>
      <c r="AP120" s="10"/>
      <c r="AQ120" s="8"/>
    </row>
    <row r="121" spans="2:45" hidden="1">
      <c r="B121" s="9"/>
      <c r="C121" s="3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91"/>
      <c r="O121" s="10"/>
      <c r="P121" s="10"/>
      <c r="Q121" s="10"/>
      <c r="R121" s="10"/>
      <c r="S121" s="10"/>
      <c r="T121" s="3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8"/>
    </row>
    <row r="122" spans="2:45" hidden="1">
      <c r="B122" s="9"/>
      <c r="C122" s="3" t="s">
        <v>37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91"/>
      <c r="O122" s="10"/>
      <c r="P122" s="10"/>
      <c r="Q122" s="10"/>
      <c r="R122" s="10"/>
      <c r="S122" s="10"/>
      <c r="T122" s="3"/>
      <c r="U122" s="10"/>
      <c r="V122" s="10"/>
      <c r="W122" s="103"/>
      <c r="X122" s="10"/>
      <c r="Y122" s="10"/>
      <c r="Z122" s="10"/>
      <c r="AA122" s="10"/>
      <c r="AB122" s="10"/>
      <c r="AC122" s="10"/>
      <c r="AD122" s="10"/>
      <c r="AE122" s="10"/>
      <c r="AF122" s="10"/>
      <c r="AG122" s="3" t="s">
        <v>38</v>
      </c>
      <c r="AH122" s="10"/>
      <c r="AI122" s="10"/>
      <c r="AJ122" s="10"/>
      <c r="AK122" s="10"/>
      <c r="AL122" s="10"/>
      <c r="AM122" s="10"/>
      <c r="AN122" s="10"/>
      <c r="AO122" s="10"/>
      <c r="AP122" s="10"/>
      <c r="AQ122" s="8"/>
    </row>
    <row r="123" spans="2:45" hidden="1">
      <c r="B123" s="9"/>
      <c r="C123" s="3" t="s">
        <v>39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91"/>
      <c r="O123" s="10"/>
      <c r="P123" s="10"/>
      <c r="Q123" s="10"/>
      <c r="R123" s="10"/>
      <c r="S123" s="10"/>
      <c r="T123" s="3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3" t="s">
        <v>39</v>
      </c>
      <c r="AH123" s="10"/>
      <c r="AI123" s="10"/>
      <c r="AJ123" s="10"/>
      <c r="AK123" s="10"/>
      <c r="AL123" s="10"/>
      <c r="AM123" s="10"/>
      <c r="AN123" s="10"/>
      <c r="AO123" s="10"/>
      <c r="AP123" s="10"/>
      <c r="AQ123" s="8"/>
    </row>
    <row r="124" spans="2:45" hidden="1">
      <c r="B124" s="9"/>
      <c r="C124" s="3" t="s">
        <v>40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91"/>
      <c r="O124" s="10"/>
      <c r="P124" s="10"/>
      <c r="Q124" s="10"/>
      <c r="R124" s="10"/>
      <c r="S124" s="10"/>
      <c r="T124" s="3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3" t="s">
        <v>40</v>
      </c>
      <c r="AH124" s="10"/>
      <c r="AI124" s="10"/>
      <c r="AJ124" s="10"/>
      <c r="AK124" s="10"/>
      <c r="AL124" s="10"/>
      <c r="AM124" s="10"/>
      <c r="AN124" s="10"/>
      <c r="AO124" s="10"/>
      <c r="AP124" s="10"/>
      <c r="AQ124" s="8"/>
    </row>
    <row r="125" spans="2:45" hidden="1"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91"/>
      <c r="O125" s="10"/>
      <c r="P125" s="10"/>
      <c r="Q125" s="10"/>
      <c r="R125" s="10"/>
      <c r="S125" s="10"/>
      <c r="T125" s="3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8"/>
    </row>
    <row r="126" spans="2:45" hidden="1">
      <c r="B126" s="9"/>
      <c r="C126" s="3" t="s">
        <v>94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91"/>
      <c r="O126" s="10"/>
      <c r="P126" s="10"/>
      <c r="Q126" s="10"/>
      <c r="R126" s="10"/>
      <c r="S126" s="10"/>
      <c r="T126" s="3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8"/>
    </row>
    <row r="127" spans="2:45" hidden="1">
      <c r="B127" s="9"/>
      <c r="C127" s="28" t="s">
        <v>93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91"/>
      <c r="O127" s="10"/>
      <c r="P127" s="10"/>
      <c r="Q127" s="10"/>
      <c r="R127" s="10"/>
      <c r="S127" s="10"/>
      <c r="T127" s="3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8"/>
    </row>
    <row r="128" spans="2:45">
      <c r="B128" s="11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94"/>
      <c r="O128" s="12"/>
      <c r="P128" s="12"/>
      <c r="Q128" s="12"/>
      <c r="R128" s="12"/>
      <c r="S128" s="12"/>
      <c r="T128" s="226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3"/>
    </row>
    <row r="131" spans="2:45" ht="15.75">
      <c r="B131" s="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90"/>
      <c r="O131" s="6"/>
      <c r="P131" s="6"/>
      <c r="Q131" s="6"/>
      <c r="R131" s="6"/>
      <c r="S131" s="6"/>
      <c r="T131" s="224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1"/>
      <c r="AN131" s="6"/>
      <c r="AO131" s="6"/>
      <c r="AP131" s="1" t="s">
        <v>97</v>
      </c>
      <c r="AQ131" s="7"/>
    </row>
    <row r="132" spans="2:45" ht="18">
      <c r="B132" s="9"/>
      <c r="C132" s="262" t="s">
        <v>98</v>
      </c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2"/>
      <c r="U132" s="262"/>
      <c r="V132" s="262"/>
      <c r="W132" s="262"/>
      <c r="X132" s="262"/>
      <c r="Y132" s="262"/>
      <c r="Z132" s="262"/>
      <c r="AA132" s="262"/>
      <c r="AB132" s="262"/>
      <c r="AC132" s="262"/>
      <c r="AD132" s="262"/>
      <c r="AE132" s="262"/>
      <c r="AF132" s="262"/>
      <c r="AG132" s="262"/>
      <c r="AH132" s="262"/>
      <c r="AI132" s="262"/>
      <c r="AJ132" s="262"/>
      <c r="AK132" s="262"/>
      <c r="AL132" s="262"/>
      <c r="AM132" s="262"/>
      <c r="AN132" s="262"/>
      <c r="AO132" s="262"/>
      <c r="AP132" s="262"/>
      <c r="AQ132" s="331"/>
    </row>
    <row r="133" spans="2:45" ht="15.75">
      <c r="B133" s="9"/>
      <c r="C133" s="256" t="str">
        <f>C4</f>
        <v>Bulan: ………… OKTOBER -DISEMBER …………  Tahun : ………2018…………..</v>
      </c>
      <c r="D133" s="256"/>
      <c r="E133" s="256"/>
      <c r="F133" s="256"/>
      <c r="G133" s="256"/>
      <c r="H133" s="256"/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  <c r="Z133" s="256"/>
      <c r="AA133" s="256"/>
      <c r="AB133" s="256"/>
      <c r="AC133" s="256"/>
      <c r="AD133" s="256"/>
      <c r="AE133" s="256"/>
      <c r="AF133" s="256"/>
      <c r="AG133" s="256"/>
      <c r="AH133" s="256"/>
      <c r="AI133" s="256"/>
      <c r="AJ133" s="256"/>
      <c r="AK133" s="256"/>
      <c r="AL133" s="256"/>
      <c r="AM133" s="256"/>
      <c r="AN133" s="256"/>
      <c r="AO133" s="256"/>
      <c r="AP133" s="256"/>
      <c r="AQ133" s="332"/>
    </row>
    <row r="134" spans="2:45"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91"/>
      <c r="O134" s="10"/>
      <c r="P134" s="10"/>
      <c r="Q134" s="10"/>
      <c r="R134" s="10"/>
      <c r="S134" s="10"/>
      <c r="T134" s="3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8"/>
    </row>
    <row r="135" spans="2:45" ht="15.75">
      <c r="B135" s="9"/>
      <c r="C135" s="3" t="s">
        <v>42</v>
      </c>
      <c r="D135" s="307" t="s">
        <v>41</v>
      </c>
      <c r="E135" s="307"/>
      <c r="F135" s="307"/>
      <c r="G135" s="307"/>
      <c r="H135" s="307"/>
      <c r="I135" s="307"/>
      <c r="J135" s="307"/>
      <c r="K135" s="307"/>
      <c r="L135" s="307"/>
      <c r="M135" s="34"/>
      <c r="N135" s="92"/>
      <c r="O135" s="34"/>
      <c r="P135" s="34"/>
      <c r="Q135" s="34"/>
      <c r="R135" s="34"/>
      <c r="S135" s="34"/>
      <c r="T135" s="88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" t="s">
        <v>95</v>
      </c>
      <c r="AG135" s="10"/>
      <c r="AH135" s="10"/>
      <c r="AI135" s="10"/>
      <c r="AJ135" s="10"/>
      <c r="AK135" s="307" t="s">
        <v>49</v>
      </c>
      <c r="AL135" s="307"/>
      <c r="AM135" s="307"/>
      <c r="AN135" s="307"/>
      <c r="AO135" s="307"/>
      <c r="AP135" s="307"/>
      <c r="AQ135" s="8"/>
    </row>
    <row r="136" spans="2:45" ht="15.75">
      <c r="B136" s="9"/>
      <c r="C136" s="3" t="s">
        <v>44</v>
      </c>
      <c r="D136" s="305" t="s">
        <v>43</v>
      </c>
      <c r="E136" s="305"/>
      <c r="F136" s="305"/>
      <c r="G136" s="305"/>
      <c r="H136" s="305"/>
      <c r="I136" s="305"/>
      <c r="J136" s="305"/>
      <c r="K136" s="305"/>
      <c r="L136" s="305"/>
      <c r="M136" s="34"/>
      <c r="N136" s="92"/>
      <c r="O136" s="34"/>
      <c r="P136" s="34"/>
      <c r="Q136" s="34"/>
      <c r="R136" s="34"/>
      <c r="S136" s="34"/>
      <c r="T136" s="88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" t="s">
        <v>47</v>
      </c>
      <c r="AG136" s="10"/>
      <c r="AH136" s="10"/>
      <c r="AI136" s="10"/>
      <c r="AJ136" s="10"/>
      <c r="AK136" s="306" t="s">
        <v>60</v>
      </c>
      <c r="AL136" s="306"/>
      <c r="AM136" s="306"/>
      <c r="AN136" s="306"/>
      <c r="AO136" s="306"/>
      <c r="AP136" s="306"/>
      <c r="AQ136" s="8"/>
    </row>
    <row r="137" spans="2:45" ht="15.75">
      <c r="B137" s="9"/>
      <c r="C137" s="3" t="s">
        <v>46</v>
      </c>
      <c r="D137" s="33"/>
      <c r="E137" s="100"/>
      <c r="F137" s="100"/>
      <c r="G137" s="100"/>
      <c r="H137" s="100"/>
      <c r="I137" s="100"/>
      <c r="J137" s="100"/>
      <c r="K137" s="100"/>
      <c r="L137" s="100"/>
      <c r="M137" s="99"/>
      <c r="N137" s="93"/>
      <c r="O137" s="99"/>
      <c r="P137" s="99"/>
      <c r="Q137" s="120"/>
      <c r="R137" s="120"/>
      <c r="S137" s="120"/>
      <c r="T137" s="225"/>
      <c r="U137" s="101"/>
      <c r="V137" s="99"/>
      <c r="W137" s="99"/>
      <c r="X137" s="99"/>
      <c r="Y137" s="99"/>
      <c r="Z137" s="120"/>
      <c r="AA137" s="120"/>
      <c r="AB137" s="120"/>
      <c r="AC137" s="101"/>
      <c r="AD137" s="101"/>
      <c r="AE137" s="99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7"/>
    </row>
    <row r="138" spans="2:45"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91"/>
      <c r="O138" s="10"/>
      <c r="P138" s="10"/>
      <c r="Q138" s="10"/>
      <c r="R138" s="10"/>
      <c r="S138" s="10"/>
      <c r="T138" s="3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8"/>
    </row>
    <row r="139" spans="2:45" ht="20.25" customHeight="1">
      <c r="B139" s="9"/>
      <c r="C139" s="319" t="s">
        <v>227</v>
      </c>
      <c r="D139" s="319" t="s">
        <v>99</v>
      </c>
      <c r="E139" s="322" t="s">
        <v>100</v>
      </c>
      <c r="F139" s="323"/>
      <c r="G139" s="323"/>
      <c r="H139" s="323"/>
      <c r="I139" s="323"/>
      <c r="J139" s="324"/>
      <c r="K139" s="322" t="s">
        <v>101</v>
      </c>
      <c r="L139" s="323"/>
      <c r="M139" s="324"/>
      <c r="N139" s="322" t="s">
        <v>102</v>
      </c>
      <c r="O139" s="323"/>
      <c r="P139" s="323"/>
      <c r="Q139" s="323"/>
      <c r="R139" s="323"/>
      <c r="S139" s="323"/>
      <c r="T139" s="323"/>
      <c r="U139" s="323"/>
      <c r="V139" s="323"/>
      <c r="W139" s="323"/>
      <c r="X139" s="323"/>
      <c r="Y139" s="323"/>
      <c r="Z139" s="323"/>
      <c r="AA139" s="323"/>
      <c r="AB139" s="323"/>
      <c r="AC139" s="323"/>
      <c r="AD139" s="323"/>
      <c r="AE139" s="324"/>
      <c r="AF139" s="322" t="s">
        <v>68</v>
      </c>
      <c r="AG139" s="323"/>
      <c r="AH139" s="324"/>
      <c r="AI139" s="322" t="s">
        <v>103</v>
      </c>
      <c r="AJ139" s="323"/>
      <c r="AK139" s="323"/>
      <c r="AL139" s="324"/>
      <c r="AM139" s="322" t="s">
        <v>104</v>
      </c>
      <c r="AN139" s="323"/>
      <c r="AO139" s="323"/>
      <c r="AP139" s="324"/>
      <c r="AQ139" s="8"/>
    </row>
    <row r="140" spans="2:45" ht="34.5" customHeight="1">
      <c r="B140" s="9"/>
      <c r="C140" s="320"/>
      <c r="D140" s="321"/>
      <c r="E140" s="325"/>
      <c r="F140" s="326"/>
      <c r="G140" s="326"/>
      <c r="H140" s="326"/>
      <c r="I140" s="326"/>
      <c r="J140" s="327"/>
      <c r="K140" s="325"/>
      <c r="L140" s="326"/>
      <c r="M140" s="327"/>
      <c r="N140" s="373" t="s">
        <v>170</v>
      </c>
      <c r="O140" s="374"/>
      <c r="P140" s="374"/>
      <c r="Q140" s="374"/>
      <c r="R140" s="374"/>
      <c r="S140" s="374"/>
      <c r="T140" s="374"/>
      <c r="U140" s="374"/>
      <c r="V140" s="375"/>
      <c r="W140" s="373" t="s">
        <v>174</v>
      </c>
      <c r="X140" s="374"/>
      <c r="Y140" s="374"/>
      <c r="Z140" s="374"/>
      <c r="AA140" s="374"/>
      <c r="AB140" s="374"/>
      <c r="AC140" s="374"/>
      <c r="AD140" s="374"/>
      <c r="AE140" s="375"/>
      <c r="AF140" s="325"/>
      <c r="AG140" s="326"/>
      <c r="AH140" s="327"/>
      <c r="AI140" s="325"/>
      <c r="AJ140" s="326"/>
      <c r="AK140" s="326"/>
      <c r="AL140" s="327"/>
      <c r="AM140" s="325"/>
      <c r="AN140" s="326"/>
      <c r="AO140" s="326"/>
      <c r="AP140" s="327"/>
      <c r="AQ140" s="8"/>
    </row>
    <row r="141" spans="2:45" ht="72.75" customHeight="1">
      <c r="B141" s="9"/>
      <c r="C141" s="320"/>
      <c r="D141" s="266" t="s">
        <v>105</v>
      </c>
      <c r="E141" s="266" t="s">
        <v>106</v>
      </c>
      <c r="F141" s="266" t="s">
        <v>107</v>
      </c>
      <c r="G141" s="266" t="s">
        <v>108</v>
      </c>
      <c r="H141" s="266" t="s">
        <v>109</v>
      </c>
      <c r="I141" s="266" t="s">
        <v>110</v>
      </c>
      <c r="J141" s="266" t="s">
        <v>121</v>
      </c>
      <c r="K141" s="266" t="s">
        <v>111</v>
      </c>
      <c r="L141" s="266" t="s">
        <v>112</v>
      </c>
      <c r="M141" s="266" t="s">
        <v>79</v>
      </c>
      <c r="N141" s="336" t="s">
        <v>122</v>
      </c>
      <c r="O141" s="337"/>
      <c r="P141" s="338"/>
      <c r="Q141" s="328" t="s">
        <v>181</v>
      </c>
      <c r="R141" s="329"/>
      <c r="S141" s="330"/>
      <c r="T141" s="328" t="s">
        <v>182</v>
      </c>
      <c r="U141" s="329"/>
      <c r="V141" s="330"/>
      <c r="W141" s="339" t="s">
        <v>172</v>
      </c>
      <c r="X141" s="340"/>
      <c r="Y141" s="341"/>
      <c r="Z141" s="333" t="s">
        <v>173</v>
      </c>
      <c r="AA141" s="334"/>
      <c r="AB141" s="335"/>
      <c r="AC141" s="333" t="s">
        <v>180</v>
      </c>
      <c r="AD141" s="334"/>
      <c r="AE141" s="335"/>
      <c r="AF141" s="266" t="s">
        <v>113</v>
      </c>
      <c r="AG141" s="266" t="s">
        <v>114</v>
      </c>
      <c r="AH141" s="266" t="s">
        <v>80</v>
      </c>
      <c r="AI141" s="268" t="s">
        <v>123</v>
      </c>
      <c r="AJ141" s="268"/>
      <c r="AK141" s="268" t="s">
        <v>124</v>
      </c>
      <c r="AL141" s="268"/>
      <c r="AM141" s="268" t="s">
        <v>115</v>
      </c>
      <c r="AN141" s="268"/>
      <c r="AO141" s="268" t="s">
        <v>116</v>
      </c>
      <c r="AP141" s="268"/>
      <c r="AQ141" s="8"/>
    </row>
    <row r="142" spans="2:45" ht="47.25" customHeight="1">
      <c r="B142" s="9"/>
      <c r="C142" s="320"/>
      <c r="D142" s="318"/>
      <c r="E142" s="318"/>
      <c r="F142" s="318"/>
      <c r="G142" s="318"/>
      <c r="H142" s="318"/>
      <c r="I142" s="318"/>
      <c r="J142" s="318"/>
      <c r="K142" s="318"/>
      <c r="L142" s="318"/>
      <c r="M142" s="318"/>
      <c r="N142" s="201">
        <v>2016</v>
      </c>
      <c r="O142" s="202"/>
      <c r="P142" s="203"/>
      <c r="Q142" s="328">
        <v>2017</v>
      </c>
      <c r="R142" s="329"/>
      <c r="S142" s="330"/>
      <c r="T142" s="328">
        <v>2018</v>
      </c>
      <c r="U142" s="329"/>
      <c r="V142" s="330"/>
      <c r="W142" s="201">
        <v>2016</v>
      </c>
      <c r="X142" s="202"/>
      <c r="Y142" s="203"/>
      <c r="Z142" s="328">
        <v>2017</v>
      </c>
      <c r="AA142" s="329"/>
      <c r="AB142" s="330"/>
      <c r="AC142" s="328">
        <v>2018</v>
      </c>
      <c r="AD142" s="329"/>
      <c r="AE142" s="330"/>
      <c r="AF142" s="318"/>
      <c r="AG142" s="318"/>
      <c r="AH142" s="318"/>
      <c r="AI142" s="266" t="s">
        <v>117</v>
      </c>
      <c r="AJ142" s="266" t="s">
        <v>118</v>
      </c>
      <c r="AK142" s="266" t="s">
        <v>117</v>
      </c>
      <c r="AL142" s="266" t="s">
        <v>118</v>
      </c>
      <c r="AM142" s="266" t="s">
        <v>117</v>
      </c>
      <c r="AN142" s="266" t="s">
        <v>119</v>
      </c>
      <c r="AO142" s="266" t="s">
        <v>117</v>
      </c>
      <c r="AP142" s="266" t="s">
        <v>118</v>
      </c>
      <c r="AQ142" s="8"/>
    </row>
    <row r="143" spans="2:45" ht="108" customHeight="1">
      <c r="B143" s="9"/>
      <c r="C143" s="321"/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102" t="s">
        <v>150</v>
      </c>
      <c r="O143" s="102" t="s">
        <v>152</v>
      </c>
      <c r="P143" s="102" t="s">
        <v>153</v>
      </c>
      <c r="Q143" s="136" t="s">
        <v>150</v>
      </c>
      <c r="R143" s="136" t="s">
        <v>152</v>
      </c>
      <c r="S143" s="136" t="s">
        <v>153</v>
      </c>
      <c r="T143" s="136" t="s">
        <v>150</v>
      </c>
      <c r="U143" s="136" t="s">
        <v>152</v>
      </c>
      <c r="V143" s="136" t="s">
        <v>153</v>
      </c>
      <c r="W143" s="102" t="s">
        <v>150</v>
      </c>
      <c r="X143" s="102" t="s">
        <v>152</v>
      </c>
      <c r="Y143" s="102" t="s">
        <v>153</v>
      </c>
      <c r="Z143" s="136" t="s">
        <v>150</v>
      </c>
      <c r="AA143" s="136" t="s">
        <v>152</v>
      </c>
      <c r="AB143" s="136" t="s">
        <v>153</v>
      </c>
      <c r="AC143" s="136" t="s">
        <v>150</v>
      </c>
      <c r="AD143" s="136" t="s">
        <v>152</v>
      </c>
      <c r="AE143" s="136" t="s">
        <v>153</v>
      </c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267"/>
      <c r="AQ143" s="8"/>
    </row>
    <row r="144" spans="2:45" s="70" customFormat="1" ht="78.75" customHeight="1">
      <c r="B144" s="71"/>
      <c r="C144" s="137" t="s">
        <v>200</v>
      </c>
      <c r="D144" s="137">
        <v>1</v>
      </c>
      <c r="E144" s="137" t="s">
        <v>28</v>
      </c>
      <c r="F144" s="137">
        <v>1</v>
      </c>
      <c r="G144" s="137" t="s">
        <v>28</v>
      </c>
      <c r="H144" s="137" t="s">
        <v>28</v>
      </c>
      <c r="I144" s="137" t="s">
        <v>28</v>
      </c>
      <c r="J144" s="137"/>
      <c r="K144" s="137" t="s">
        <v>28</v>
      </c>
      <c r="L144" s="157" t="s">
        <v>28</v>
      </c>
      <c r="M144" s="157" t="s">
        <v>28</v>
      </c>
      <c r="N144" s="400">
        <v>60000</v>
      </c>
      <c r="O144" s="403">
        <v>35000</v>
      </c>
      <c r="P144" s="403">
        <v>35000</v>
      </c>
      <c r="Q144" s="363">
        <v>60000</v>
      </c>
      <c r="R144" s="363">
        <v>42500</v>
      </c>
      <c r="S144" s="363">
        <v>36495.800000000003</v>
      </c>
      <c r="T144" s="211">
        <v>34000</v>
      </c>
      <c r="U144" s="363">
        <v>39998.980000000003</v>
      </c>
      <c r="V144" s="363">
        <v>39998.980000000003</v>
      </c>
      <c r="W144" s="369">
        <v>0</v>
      </c>
      <c r="X144" s="369">
        <v>0</v>
      </c>
      <c r="Y144" s="369">
        <v>0</v>
      </c>
      <c r="Z144" s="369">
        <v>0</v>
      </c>
      <c r="AA144" s="369">
        <v>0</v>
      </c>
      <c r="AB144" s="369">
        <v>0</v>
      </c>
      <c r="AC144" s="211">
        <v>40000</v>
      </c>
      <c r="AD144" s="363">
        <v>0</v>
      </c>
      <c r="AE144" s="363">
        <v>0</v>
      </c>
      <c r="AF144" s="142" t="s">
        <v>28</v>
      </c>
      <c r="AG144" s="142" t="s">
        <v>28</v>
      </c>
      <c r="AH144" s="142">
        <f t="shared" ref="AH144:AH148" si="6">SUM(AF144:AG144)</f>
        <v>0</v>
      </c>
      <c r="AI144" s="351" t="s">
        <v>136</v>
      </c>
      <c r="AJ144" s="352"/>
      <c r="AK144" s="352"/>
      <c r="AL144" s="353"/>
      <c r="AM144" s="351" t="s">
        <v>148</v>
      </c>
      <c r="AN144" s="352"/>
      <c r="AO144" s="352"/>
      <c r="AP144" s="353"/>
      <c r="AQ144" s="72"/>
      <c r="AS144" s="158"/>
    </row>
    <row r="145" spans="2:45" s="70" customFormat="1" ht="78" customHeight="1">
      <c r="B145" s="71"/>
      <c r="C145" s="137" t="s">
        <v>201</v>
      </c>
      <c r="D145" s="137">
        <v>1</v>
      </c>
      <c r="E145" s="137" t="s">
        <v>28</v>
      </c>
      <c r="F145" s="137">
        <v>1</v>
      </c>
      <c r="G145" s="137" t="s">
        <v>28</v>
      </c>
      <c r="H145" s="137" t="s">
        <v>28</v>
      </c>
      <c r="I145" s="137" t="s">
        <v>28</v>
      </c>
      <c r="J145" s="137"/>
      <c r="K145" s="137" t="s">
        <v>28</v>
      </c>
      <c r="L145" s="157" t="s">
        <v>28</v>
      </c>
      <c r="M145" s="157" t="s">
        <v>28</v>
      </c>
      <c r="N145" s="401"/>
      <c r="O145" s="404"/>
      <c r="P145" s="404"/>
      <c r="Q145" s="364"/>
      <c r="R145" s="364"/>
      <c r="S145" s="364"/>
      <c r="T145" s="211">
        <v>14500</v>
      </c>
      <c r="U145" s="364"/>
      <c r="V145" s="364"/>
      <c r="W145" s="370"/>
      <c r="X145" s="370"/>
      <c r="Y145" s="370"/>
      <c r="Z145" s="370"/>
      <c r="AA145" s="370"/>
      <c r="AB145" s="370"/>
      <c r="AC145" s="211">
        <v>80000</v>
      </c>
      <c r="AD145" s="364"/>
      <c r="AE145" s="364"/>
      <c r="AF145" s="142" t="s">
        <v>28</v>
      </c>
      <c r="AG145" s="142" t="s">
        <v>28</v>
      </c>
      <c r="AH145" s="142">
        <f t="shared" si="6"/>
        <v>0</v>
      </c>
      <c r="AI145" s="354"/>
      <c r="AJ145" s="355"/>
      <c r="AK145" s="355"/>
      <c r="AL145" s="356"/>
      <c r="AM145" s="354"/>
      <c r="AN145" s="355"/>
      <c r="AO145" s="355"/>
      <c r="AP145" s="356"/>
      <c r="AQ145" s="72"/>
      <c r="AS145" s="158"/>
    </row>
    <row r="146" spans="2:45" s="70" customFormat="1" ht="54.75" customHeight="1">
      <c r="B146" s="71"/>
      <c r="C146" s="137" t="s">
        <v>202</v>
      </c>
      <c r="D146" s="137">
        <v>1</v>
      </c>
      <c r="E146" s="137">
        <v>1</v>
      </c>
      <c r="F146" s="137" t="s">
        <v>28</v>
      </c>
      <c r="G146" s="137" t="s">
        <v>28</v>
      </c>
      <c r="H146" s="137" t="s">
        <v>28</v>
      </c>
      <c r="I146" s="137" t="s">
        <v>28</v>
      </c>
      <c r="J146" s="137"/>
      <c r="K146" s="137" t="s">
        <v>28</v>
      </c>
      <c r="L146" s="157" t="s">
        <v>28</v>
      </c>
      <c r="M146" s="157" t="s">
        <v>28</v>
      </c>
      <c r="N146" s="401"/>
      <c r="O146" s="404"/>
      <c r="P146" s="404"/>
      <c r="Q146" s="364"/>
      <c r="R146" s="364"/>
      <c r="S146" s="364"/>
      <c r="T146" s="211">
        <v>0</v>
      </c>
      <c r="U146" s="364"/>
      <c r="V146" s="364"/>
      <c r="W146" s="370"/>
      <c r="X146" s="370"/>
      <c r="Y146" s="370"/>
      <c r="Z146" s="370"/>
      <c r="AA146" s="370"/>
      <c r="AB146" s="370"/>
      <c r="AC146" s="211">
        <v>0</v>
      </c>
      <c r="AD146" s="364"/>
      <c r="AE146" s="364"/>
      <c r="AF146" s="142" t="s">
        <v>28</v>
      </c>
      <c r="AG146" s="142" t="s">
        <v>28</v>
      </c>
      <c r="AH146" s="142">
        <f t="shared" si="6"/>
        <v>0</v>
      </c>
      <c r="AI146" s="354"/>
      <c r="AJ146" s="355"/>
      <c r="AK146" s="355"/>
      <c r="AL146" s="356"/>
      <c r="AM146" s="354"/>
      <c r="AN146" s="355"/>
      <c r="AO146" s="355"/>
      <c r="AP146" s="356"/>
      <c r="AQ146" s="72"/>
      <c r="AS146" s="158"/>
    </row>
    <row r="147" spans="2:45" s="70" customFormat="1" ht="112.5" customHeight="1">
      <c r="B147" s="71"/>
      <c r="C147" s="137" t="s">
        <v>203</v>
      </c>
      <c r="D147" s="137">
        <v>1</v>
      </c>
      <c r="E147" s="137" t="s">
        <v>28</v>
      </c>
      <c r="F147" s="137">
        <v>6</v>
      </c>
      <c r="G147" s="137" t="s">
        <v>28</v>
      </c>
      <c r="H147" s="137" t="s">
        <v>28</v>
      </c>
      <c r="I147" s="137" t="s">
        <v>28</v>
      </c>
      <c r="J147" s="137"/>
      <c r="K147" s="137" t="s">
        <v>28</v>
      </c>
      <c r="L147" s="157" t="s">
        <v>28</v>
      </c>
      <c r="M147" s="157" t="s">
        <v>28</v>
      </c>
      <c r="N147" s="401"/>
      <c r="O147" s="404"/>
      <c r="P147" s="404"/>
      <c r="Q147" s="364"/>
      <c r="R147" s="364"/>
      <c r="S147" s="364"/>
      <c r="T147" s="211">
        <v>24000</v>
      </c>
      <c r="U147" s="364"/>
      <c r="V147" s="364"/>
      <c r="W147" s="370"/>
      <c r="X147" s="370"/>
      <c r="Y147" s="370"/>
      <c r="Z147" s="370"/>
      <c r="AA147" s="370"/>
      <c r="AB147" s="370"/>
      <c r="AC147" s="211">
        <v>40000</v>
      </c>
      <c r="AD147" s="364"/>
      <c r="AE147" s="364"/>
      <c r="AF147" s="142">
        <v>980000</v>
      </c>
      <c r="AG147" s="142" t="s">
        <v>28</v>
      </c>
      <c r="AH147" s="142">
        <f t="shared" si="6"/>
        <v>980000</v>
      </c>
      <c r="AI147" s="354"/>
      <c r="AJ147" s="355"/>
      <c r="AK147" s="355"/>
      <c r="AL147" s="356"/>
      <c r="AM147" s="354"/>
      <c r="AN147" s="355"/>
      <c r="AO147" s="355"/>
      <c r="AP147" s="356"/>
      <c r="AQ147" s="72"/>
      <c r="AS147" s="158"/>
    </row>
    <row r="148" spans="2:45" s="70" customFormat="1" ht="112.5" customHeight="1">
      <c r="B148" s="71"/>
      <c r="C148" s="137" t="s">
        <v>204</v>
      </c>
      <c r="D148" s="137">
        <v>1</v>
      </c>
      <c r="E148" s="137" t="s">
        <v>28</v>
      </c>
      <c r="F148" s="137">
        <v>6</v>
      </c>
      <c r="G148" s="137" t="s">
        <v>28</v>
      </c>
      <c r="H148" s="137" t="s">
        <v>28</v>
      </c>
      <c r="I148" s="137" t="s">
        <v>28</v>
      </c>
      <c r="J148" s="137"/>
      <c r="K148" s="137" t="s">
        <v>28</v>
      </c>
      <c r="L148" s="157" t="s">
        <v>28</v>
      </c>
      <c r="M148" s="157" t="s">
        <v>28</v>
      </c>
      <c r="N148" s="401"/>
      <c r="O148" s="404"/>
      <c r="P148" s="404"/>
      <c r="Q148" s="364"/>
      <c r="R148" s="364"/>
      <c r="S148" s="364"/>
      <c r="T148" s="211">
        <v>39000</v>
      </c>
      <c r="U148" s="364"/>
      <c r="V148" s="364"/>
      <c r="W148" s="370"/>
      <c r="X148" s="370"/>
      <c r="Y148" s="370"/>
      <c r="Z148" s="370"/>
      <c r="AA148" s="370"/>
      <c r="AB148" s="370"/>
      <c r="AC148" s="211">
        <v>135000</v>
      </c>
      <c r="AD148" s="364"/>
      <c r="AE148" s="364"/>
      <c r="AF148" s="142">
        <v>708000</v>
      </c>
      <c r="AG148" s="142">
        <v>352000</v>
      </c>
      <c r="AH148" s="142">
        <f t="shared" si="6"/>
        <v>1060000</v>
      </c>
      <c r="AI148" s="354"/>
      <c r="AJ148" s="355"/>
      <c r="AK148" s="355"/>
      <c r="AL148" s="356"/>
      <c r="AM148" s="354"/>
      <c r="AN148" s="355"/>
      <c r="AO148" s="355"/>
      <c r="AP148" s="356"/>
      <c r="AQ148" s="72"/>
      <c r="AS148" s="158"/>
    </row>
    <row r="149" spans="2:45" s="70" customFormat="1" ht="112.5" customHeight="1">
      <c r="B149" s="71"/>
      <c r="C149" s="137" t="s">
        <v>205</v>
      </c>
      <c r="D149" s="137">
        <v>1</v>
      </c>
      <c r="E149" s="137" t="s">
        <v>28</v>
      </c>
      <c r="F149" s="137">
        <v>4</v>
      </c>
      <c r="G149" s="137" t="s">
        <v>28</v>
      </c>
      <c r="H149" s="137" t="s">
        <v>28</v>
      </c>
      <c r="I149" s="137" t="s">
        <v>28</v>
      </c>
      <c r="J149" s="137"/>
      <c r="K149" s="137" t="s">
        <v>28</v>
      </c>
      <c r="L149" s="157" t="s">
        <v>28</v>
      </c>
      <c r="M149" s="157" t="s">
        <v>28</v>
      </c>
      <c r="N149" s="402"/>
      <c r="O149" s="405"/>
      <c r="P149" s="405"/>
      <c r="Q149" s="365"/>
      <c r="R149" s="365"/>
      <c r="S149" s="365"/>
      <c r="T149" s="211">
        <v>40000</v>
      </c>
      <c r="U149" s="365"/>
      <c r="V149" s="365"/>
      <c r="W149" s="371"/>
      <c r="X149" s="371"/>
      <c r="Y149" s="371"/>
      <c r="Z149" s="371"/>
      <c r="AA149" s="371"/>
      <c r="AB149" s="371"/>
      <c r="AC149" s="211">
        <v>145000</v>
      </c>
      <c r="AD149" s="365"/>
      <c r="AE149" s="365"/>
      <c r="AF149" s="142">
        <v>928000</v>
      </c>
      <c r="AG149" s="142">
        <v>268000</v>
      </c>
      <c r="AH149" s="142">
        <f>SUM(AF149:AG149)</f>
        <v>1196000</v>
      </c>
      <c r="AI149" s="366"/>
      <c r="AJ149" s="367"/>
      <c r="AK149" s="367"/>
      <c r="AL149" s="368"/>
      <c r="AM149" s="366"/>
      <c r="AN149" s="367"/>
      <c r="AO149" s="367"/>
      <c r="AP149" s="368"/>
      <c r="AQ149" s="72"/>
      <c r="AS149" s="158"/>
    </row>
    <row r="150" spans="2:45" ht="143.25" customHeight="1">
      <c r="B150" s="9"/>
      <c r="C150" s="149" t="s">
        <v>33</v>
      </c>
      <c r="D150" s="149">
        <f>SUM(D144:D149)</f>
        <v>6</v>
      </c>
      <c r="E150" s="149">
        <f>SUM(E144:E149)</f>
        <v>1</v>
      </c>
      <c r="F150" s="149">
        <f>SUM(F144:F149)</f>
        <v>18</v>
      </c>
      <c r="G150" s="149">
        <f>SUM(G144:G149)</f>
        <v>0</v>
      </c>
      <c r="H150" s="149">
        <f>SUM(H144:H149)</f>
        <v>0</v>
      </c>
      <c r="I150" s="149"/>
      <c r="J150" s="149"/>
      <c r="K150" s="149"/>
      <c r="L150" s="150">
        <f>SUM(L144:L149)</f>
        <v>0</v>
      </c>
      <c r="M150" s="151"/>
      <c r="N150" s="231">
        <f t="shared" ref="N150:AP150" si="7">SUM(N144:N149)</f>
        <v>60000</v>
      </c>
      <c r="O150" s="231">
        <f t="shared" si="7"/>
        <v>35000</v>
      </c>
      <c r="P150" s="231">
        <f t="shared" si="7"/>
        <v>35000</v>
      </c>
      <c r="Q150" s="231">
        <f t="shared" si="7"/>
        <v>60000</v>
      </c>
      <c r="R150" s="231">
        <f t="shared" si="7"/>
        <v>42500</v>
      </c>
      <c r="S150" s="231">
        <f t="shared" si="7"/>
        <v>36495.800000000003</v>
      </c>
      <c r="T150" s="231">
        <f t="shared" si="7"/>
        <v>151500</v>
      </c>
      <c r="U150" s="231">
        <f t="shared" si="7"/>
        <v>39998.980000000003</v>
      </c>
      <c r="V150" s="150">
        <f t="shared" si="7"/>
        <v>39998.980000000003</v>
      </c>
      <c r="W150" s="150">
        <f t="shared" si="7"/>
        <v>0</v>
      </c>
      <c r="X150" s="150">
        <f t="shared" si="7"/>
        <v>0</v>
      </c>
      <c r="Y150" s="150">
        <f t="shared" si="7"/>
        <v>0</v>
      </c>
      <c r="Z150" s="150">
        <f t="shared" si="7"/>
        <v>0</v>
      </c>
      <c r="AA150" s="150">
        <f t="shared" si="7"/>
        <v>0</v>
      </c>
      <c r="AB150" s="150">
        <f t="shared" si="7"/>
        <v>0</v>
      </c>
      <c r="AC150" s="150">
        <f t="shared" si="7"/>
        <v>440000</v>
      </c>
      <c r="AD150" s="150">
        <f t="shared" si="7"/>
        <v>0</v>
      </c>
      <c r="AE150" s="150">
        <f t="shared" si="7"/>
        <v>0</v>
      </c>
      <c r="AF150" s="150">
        <f t="shared" si="7"/>
        <v>2616000</v>
      </c>
      <c r="AG150" s="150">
        <f t="shared" si="7"/>
        <v>620000</v>
      </c>
      <c r="AH150" s="150">
        <f t="shared" si="7"/>
        <v>3236000</v>
      </c>
      <c r="AI150" s="149">
        <f t="shared" si="7"/>
        <v>0</v>
      </c>
      <c r="AJ150" s="149">
        <f t="shared" si="7"/>
        <v>0</v>
      </c>
      <c r="AK150" s="149">
        <f t="shared" si="7"/>
        <v>0</v>
      </c>
      <c r="AL150" s="149">
        <f t="shared" si="7"/>
        <v>0</v>
      </c>
      <c r="AM150" s="149">
        <f t="shared" si="7"/>
        <v>0</v>
      </c>
      <c r="AN150" s="149">
        <f t="shared" si="7"/>
        <v>0</v>
      </c>
      <c r="AO150" s="149">
        <f t="shared" si="7"/>
        <v>0</v>
      </c>
      <c r="AP150" s="149">
        <f t="shared" si="7"/>
        <v>0</v>
      </c>
      <c r="AQ150" s="8"/>
    </row>
    <row r="151" spans="2:45" hidden="1"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91"/>
      <c r="O151" s="10"/>
      <c r="P151" s="10"/>
      <c r="Q151" s="10"/>
      <c r="R151" s="10"/>
      <c r="S151" s="10"/>
      <c r="T151" s="3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8"/>
    </row>
    <row r="152" spans="2:45" hidden="1"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91"/>
      <c r="O152" s="10"/>
      <c r="P152" s="10"/>
      <c r="Q152" s="10"/>
      <c r="R152" s="10"/>
      <c r="S152" s="10"/>
      <c r="T152" s="3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8"/>
    </row>
    <row r="153" spans="2:45" hidden="1">
      <c r="B153" s="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91"/>
      <c r="O153" s="10"/>
      <c r="P153" s="10"/>
      <c r="Q153" s="10"/>
      <c r="R153" s="10"/>
      <c r="S153" s="10"/>
      <c r="T153" s="3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8"/>
    </row>
    <row r="154" spans="2:45" hidden="1">
      <c r="B154" s="9"/>
      <c r="C154" s="3" t="s">
        <v>35</v>
      </c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91"/>
      <c r="O154" s="10"/>
      <c r="P154" s="10"/>
      <c r="Q154" s="10"/>
      <c r="R154" s="10"/>
      <c r="S154" s="10"/>
      <c r="T154" s="3"/>
      <c r="U154" s="10"/>
      <c r="V154" s="10"/>
      <c r="W154" s="103"/>
      <c r="X154" s="10"/>
      <c r="Y154" s="10"/>
      <c r="Z154" s="10"/>
      <c r="AA154" s="10"/>
      <c r="AB154" s="10"/>
      <c r="AC154" s="10"/>
      <c r="AD154" s="10"/>
      <c r="AE154" s="10"/>
      <c r="AF154" s="10"/>
      <c r="AG154" s="3" t="s">
        <v>36</v>
      </c>
      <c r="AH154" s="10"/>
      <c r="AI154" s="10"/>
      <c r="AJ154" s="10"/>
      <c r="AK154" s="10"/>
      <c r="AL154" s="10"/>
      <c r="AM154" s="10"/>
      <c r="AN154" s="10"/>
      <c r="AO154" s="10"/>
      <c r="AP154" s="10"/>
      <c r="AQ154" s="8"/>
    </row>
    <row r="155" spans="2:45" hidden="1">
      <c r="B155" s="9"/>
      <c r="C155" s="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91"/>
      <c r="O155" s="10"/>
      <c r="P155" s="10"/>
      <c r="Q155" s="10"/>
      <c r="R155" s="10"/>
      <c r="S155" s="10"/>
      <c r="T155" s="3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8"/>
    </row>
    <row r="156" spans="2:45" hidden="1">
      <c r="B156" s="9"/>
      <c r="C156" s="3" t="s">
        <v>37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91"/>
      <c r="O156" s="10"/>
      <c r="P156" s="10"/>
      <c r="Q156" s="10"/>
      <c r="R156" s="10"/>
      <c r="S156" s="10"/>
      <c r="T156" s="3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3" t="s">
        <v>38</v>
      </c>
      <c r="AH156" s="10"/>
      <c r="AI156" s="10"/>
      <c r="AJ156" s="10"/>
      <c r="AK156" s="10"/>
      <c r="AL156" s="10"/>
      <c r="AM156" s="10"/>
      <c r="AN156" s="10"/>
      <c r="AO156" s="10"/>
      <c r="AP156" s="10"/>
      <c r="AQ156" s="8"/>
    </row>
    <row r="157" spans="2:45" hidden="1">
      <c r="B157" s="9"/>
      <c r="C157" s="3" t="s">
        <v>39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91"/>
      <c r="O157" s="10"/>
      <c r="P157" s="10"/>
      <c r="Q157" s="10"/>
      <c r="R157" s="10"/>
      <c r="S157" s="10"/>
      <c r="T157" s="3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3" t="s">
        <v>39</v>
      </c>
      <c r="AH157" s="10"/>
      <c r="AI157" s="10"/>
      <c r="AJ157" s="10"/>
      <c r="AK157" s="10"/>
      <c r="AL157" s="10"/>
      <c r="AM157" s="10"/>
      <c r="AN157" s="10"/>
      <c r="AO157" s="10"/>
      <c r="AP157" s="10"/>
      <c r="AQ157" s="8"/>
    </row>
    <row r="158" spans="2:45" hidden="1">
      <c r="B158" s="9"/>
      <c r="C158" s="3" t="s">
        <v>40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91"/>
      <c r="O158" s="10"/>
      <c r="P158" s="10"/>
      <c r="Q158" s="10"/>
      <c r="R158" s="10"/>
      <c r="S158" s="10"/>
      <c r="T158" s="3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3" t="s">
        <v>40</v>
      </c>
      <c r="AH158" s="10"/>
      <c r="AI158" s="10"/>
      <c r="AJ158" s="10"/>
      <c r="AK158" s="10"/>
      <c r="AL158" s="10"/>
      <c r="AM158" s="10"/>
      <c r="AN158" s="10"/>
      <c r="AO158" s="10"/>
      <c r="AP158" s="10"/>
      <c r="AQ158" s="8"/>
    </row>
    <row r="159" spans="2:45" hidden="1"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91"/>
      <c r="O159" s="10"/>
      <c r="P159" s="10"/>
      <c r="Q159" s="10"/>
      <c r="R159" s="10"/>
      <c r="S159" s="10"/>
      <c r="T159" s="3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8"/>
    </row>
    <row r="160" spans="2:45" hidden="1">
      <c r="B160" s="9"/>
      <c r="C160" s="3" t="s">
        <v>94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91"/>
      <c r="O160" s="10"/>
      <c r="P160" s="10"/>
      <c r="Q160" s="10"/>
      <c r="R160" s="10"/>
      <c r="S160" s="10"/>
      <c r="T160" s="3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8"/>
    </row>
    <row r="161" spans="2:43" hidden="1">
      <c r="B161" s="9"/>
      <c r="C161" s="28" t="s">
        <v>93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91"/>
      <c r="O161" s="10"/>
      <c r="P161" s="10"/>
      <c r="Q161" s="10"/>
      <c r="R161" s="10"/>
      <c r="S161" s="10"/>
      <c r="T161" s="3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8"/>
    </row>
    <row r="162" spans="2:43">
      <c r="B162" s="11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94"/>
      <c r="O162" s="12"/>
      <c r="P162" s="12"/>
      <c r="Q162" s="12"/>
      <c r="R162" s="12"/>
      <c r="S162" s="12"/>
      <c r="T162" s="226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3"/>
    </row>
    <row r="165" spans="2:43" ht="15.75">
      <c r="B165" s="5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90"/>
      <c r="O165" s="6"/>
      <c r="P165" s="6"/>
      <c r="Q165" s="6"/>
      <c r="R165" s="6"/>
      <c r="S165" s="6"/>
      <c r="T165" s="224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1"/>
      <c r="AN165" s="6"/>
      <c r="AO165" s="6"/>
      <c r="AP165" s="1" t="s">
        <v>97</v>
      </c>
      <c r="AQ165" s="7"/>
    </row>
    <row r="166" spans="2:43" ht="18">
      <c r="B166" s="9"/>
      <c r="C166" s="262" t="s">
        <v>98</v>
      </c>
      <c r="D166" s="262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2"/>
      <c r="Z166" s="262"/>
      <c r="AA166" s="262"/>
      <c r="AB166" s="262"/>
      <c r="AC166" s="262"/>
      <c r="AD166" s="262"/>
      <c r="AE166" s="262"/>
      <c r="AF166" s="262"/>
      <c r="AG166" s="262"/>
      <c r="AH166" s="262"/>
      <c r="AI166" s="262"/>
      <c r="AJ166" s="262"/>
      <c r="AK166" s="262"/>
      <c r="AL166" s="262"/>
      <c r="AM166" s="262"/>
      <c r="AN166" s="262"/>
      <c r="AO166" s="262"/>
      <c r="AP166" s="262"/>
      <c r="AQ166" s="331"/>
    </row>
    <row r="167" spans="2:43" ht="15.75">
      <c r="B167" s="9"/>
      <c r="C167" s="256" t="str">
        <f>C4</f>
        <v>Bulan: ………… OKTOBER -DISEMBER …………  Tahun : ………2018…………..</v>
      </c>
      <c r="D167" s="256"/>
      <c r="E167" s="256"/>
      <c r="F167" s="256"/>
      <c r="G167" s="256"/>
      <c r="H167" s="256"/>
      <c r="I167" s="256"/>
      <c r="J167" s="256"/>
      <c r="K167" s="256"/>
      <c r="L167" s="256"/>
      <c r="M167" s="256"/>
      <c r="N167" s="256"/>
      <c r="O167" s="256"/>
      <c r="P167" s="256"/>
      <c r="Q167" s="256"/>
      <c r="R167" s="256"/>
      <c r="S167" s="256"/>
      <c r="T167" s="256"/>
      <c r="U167" s="256"/>
      <c r="V167" s="256"/>
      <c r="W167" s="256"/>
      <c r="X167" s="256"/>
      <c r="Y167" s="256"/>
      <c r="Z167" s="256"/>
      <c r="AA167" s="256"/>
      <c r="AB167" s="256"/>
      <c r="AC167" s="256"/>
      <c r="AD167" s="256"/>
      <c r="AE167" s="256"/>
      <c r="AF167" s="256"/>
      <c r="AG167" s="256"/>
      <c r="AH167" s="256"/>
      <c r="AI167" s="256"/>
      <c r="AJ167" s="256"/>
      <c r="AK167" s="256"/>
      <c r="AL167" s="256"/>
      <c r="AM167" s="256"/>
      <c r="AN167" s="256"/>
      <c r="AO167" s="256"/>
      <c r="AP167" s="256"/>
      <c r="AQ167" s="332"/>
    </row>
    <row r="168" spans="2:43">
      <c r="B168" s="9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91"/>
      <c r="O168" s="10"/>
      <c r="P168" s="10"/>
      <c r="Q168" s="10"/>
      <c r="R168" s="10"/>
      <c r="S168" s="10"/>
      <c r="T168" s="3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8"/>
    </row>
    <row r="169" spans="2:43" ht="15.75">
      <c r="B169" s="9"/>
      <c r="C169" s="3" t="s">
        <v>42</v>
      </c>
      <c r="D169" s="307" t="s">
        <v>41</v>
      </c>
      <c r="E169" s="307"/>
      <c r="F169" s="307"/>
      <c r="G169" s="307"/>
      <c r="H169" s="307"/>
      <c r="I169" s="307"/>
      <c r="J169" s="307"/>
      <c r="K169" s="307"/>
      <c r="L169" s="307"/>
      <c r="M169" s="34"/>
      <c r="N169" s="92"/>
      <c r="O169" s="34"/>
      <c r="P169" s="34"/>
      <c r="Q169" s="34"/>
      <c r="R169" s="34"/>
      <c r="S169" s="34"/>
      <c r="T169" s="88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" t="s">
        <v>95</v>
      </c>
      <c r="AG169" s="10"/>
      <c r="AH169" s="10"/>
      <c r="AI169" s="10"/>
      <c r="AJ169" s="10"/>
      <c r="AK169" s="307" t="s">
        <v>49</v>
      </c>
      <c r="AL169" s="307"/>
      <c r="AM169" s="307"/>
      <c r="AN169" s="307"/>
      <c r="AO169" s="307"/>
      <c r="AP169" s="307"/>
      <c r="AQ169" s="8"/>
    </row>
    <row r="170" spans="2:43" ht="15.75">
      <c r="B170" s="9"/>
      <c r="C170" s="3" t="s">
        <v>44</v>
      </c>
      <c r="D170" s="305" t="s">
        <v>43</v>
      </c>
      <c r="E170" s="305"/>
      <c r="F170" s="305"/>
      <c r="G170" s="305"/>
      <c r="H170" s="305"/>
      <c r="I170" s="305"/>
      <c r="J170" s="305"/>
      <c r="K170" s="305"/>
      <c r="L170" s="305"/>
      <c r="M170" s="34"/>
      <c r="N170" s="92"/>
      <c r="O170" s="34"/>
      <c r="P170" s="34"/>
      <c r="Q170" s="34"/>
      <c r="R170" s="34"/>
      <c r="S170" s="34"/>
      <c r="T170" s="88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" t="s">
        <v>47</v>
      </c>
      <c r="AG170" s="10"/>
      <c r="AH170" s="10"/>
      <c r="AI170" s="10"/>
      <c r="AJ170" s="10"/>
      <c r="AK170" s="306" t="s">
        <v>151</v>
      </c>
      <c r="AL170" s="306"/>
      <c r="AM170" s="306"/>
      <c r="AN170" s="306"/>
      <c r="AO170" s="306"/>
      <c r="AP170" s="306"/>
      <c r="AQ170" s="8"/>
    </row>
    <row r="171" spans="2:43" ht="15.75">
      <c r="B171" s="9"/>
      <c r="C171" s="3" t="s">
        <v>46</v>
      </c>
      <c r="D171" s="33"/>
      <c r="E171" s="100"/>
      <c r="F171" s="100"/>
      <c r="G171" s="100"/>
      <c r="H171" s="100"/>
      <c r="I171" s="100"/>
      <c r="J171" s="100"/>
      <c r="K171" s="100"/>
      <c r="L171" s="100"/>
      <c r="M171" s="99"/>
      <c r="N171" s="93"/>
      <c r="O171" s="99"/>
      <c r="P171" s="99"/>
      <c r="Q171" s="120"/>
      <c r="R171" s="120"/>
      <c r="S171" s="120"/>
      <c r="T171" s="225"/>
      <c r="U171" s="101"/>
      <c r="V171" s="99"/>
      <c r="W171" s="99"/>
      <c r="X171" s="99"/>
      <c r="Y171" s="99"/>
      <c r="Z171" s="120"/>
      <c r="AA171" s="120"/>
      <c r="AB171" s="120"/>
      <c r="AC171" s="101"/>
      <c r="AD171" s="101"/>
      <c r="AE171" s="99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7"/>
    </row>
    <row r="172" spans="2:43">
      <c r="B172" s="9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91"/>
      <c r="O172" s="10"/>
      <c r="P172" s="10"/>
      <c r="Q172" s="10"/>
      <c r="R172" s="10"/>
      <c r="S172" s="10"/>
      <c r="T172" s="3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8"/>
    </row>
    <row r="173" spans="2:43" ht="15" customHeight="1">
      <c r="B173" s="9"/>
      <c r="C173" s="319" t="s">
        <v>227</v>
      </c>
      <c r="D173" s="319" t="s">
        <v>99</v>
      </c>
      <c r="E173" s="322" t="s">
        <v>100</v>
      </c>
      <c r="F173" s="323"/>
      <c r="G173" s="323"/>
      <c r="H173" s="323"/>
      <c r="I173" s="323"/>
      <c r="J173" s="324"/>
      <c r="K173" s="322" t="s">
        <v>101</v>
      </c>
      <c r="L173" s="323"/>
      <c r="M173" s="324"/>
      <c r="N173" s="322" t="s">
        <v>102</v>
      </c>
      <c r="O173" s="323"/>
      <c r="P173" s="323"/>
      <c r="Q173" s="323"/>
      <c r="R173" s="323"/>
      <c r="S173" s="323"/>
      <c r="T173" s="323"/>
      <c r="U173" s="323"/>
      <c r="V173" s="323"/>
      <c r="W173" s="323"/>
      <c r="X173" s="323"/>
      <c r="Y173" s="323"/>
      <c r="Z173" s="323"/>
      <c r="AA173" s="323"/>
      <c r="AB173" s="323"/>
      <c r="AC173" s="323"/>
      <c r="AD173" s="323"/>
      <c r="AE173" s="324"/>
      <c r="AF173" s="322" t="s">
        <v>68</v>
      </c>
      <c r="AG173" s="323"/>
      <c r="AH173" s="324"/>
      <c r="AI173" s="322" t="s">
        <v>103</v>
      </c>
      <c r="AJ173" s="323"/>
      <c r="AK173" s="323"/>
      <c r="AL173" s="324"/>
      <c r="AM173" s="322" t="s">
        <v>104</v>
      </c>
      <c r="AN173" s="323"/>
      <c r="AO173" s="323"/>
      <c r="AP173" s="324"/>
      <c r="AQ173" s="8"/>
    </row>
    <row r="174" spans="2:43" ht="42.75" customHeight="1">
      <c r="B174" s="9"/>
      <c r="C174" s="320"/>
      <c r="D174" s="321"/>
      <c r="E174" s="325"/>
      <c r="F174" s="326"/>
      <c r="G174" s="326"/>
      <c r="H174" s="326"/>
      <c r="I174" s="326"/>
      <c r="J174" s="327"/>
      <c r="K174" s="325"/>
      <c r="L174" s="326"/>
      <c r="M174" s="327"/>
      <c r="N174" s="373" t="s">
        <v>170</v>
      </c>
      <c r="O174" s="374"/>
      <c r="P174" s="374"/>
      <c r="Q174" s="374"/>
      <c r="R174" s="374"/>
      <c r="S174" s="374"/>
      <c r="T174" s="374"/>
      <c r="U174" s="374"/>
      <c r="V174" s="375"/>
      <c r="W174" s="373" t="s">
        <v>174</v>
      </c>
      <c r="X174" s="374"/>
      <c r="Y174" s="374"/>
      <c r="Z174" s="374"/>
      <c r="AA174" s="374"/>
      <c r="AB174" s="374"/>
      <c r="AC174" s="374"/>
      <c r="AD174" s="374"/>
      <c r="AE174" s="375"/>
      <c r="AF174" s="325"/>
      <c r="AG174" s="326"/>
      <c r="AH174" s="327"/>
      <c r="AI174" s="325"/>
      <c r="AJ174" s="326"/>
      <c r="AK174" s="326"/>
      <c r="AL174" s="327"/>
      <c r="AM174" s="325"/>
      <c r="AN174" s="326"/>
      <c r="AO174" s="326"/>
      <c r="AP174" s="327"/>
      <c r="AQ174" s="8"/>
    </row>
    <row r="175" spans="2:43" ht="72.75" customHeight="1">
      <c r="B175" s="9"/>
      <c r="C175" s="320"/>
      <c r="D175" s="266" t="s">
        <v>105</v>
      </c>
      <c r="E175" s="266" t="s">
        <v>106</v>
      </c>
      <c r="F175" s="266" t="s">
        <v>107</v>
      </c>
      <c r="G175" s="266" t="s">
        <v>108</v>
      </c>
      <c r="H175" s="266" t="s">
        <v>109</v>
      </c>
      <c r="I175" s="266" t="s">
        <v>110</v>
      </c>
      <c r="J175" s="266" t="s">
        <v>121</v>
      </c>
      <c r="K175" s="266" t="s">
        <v>111</v>
      </c>
      <c r="L175" s="266" t="s">
        <v>112</v>
      </c>
      <c r="M175" s="266" t="s">
        <v>79</v>
      </c>
      <c r="N175" s="336" t="s">
        <v>122</v>
      </c>
      <c r="O175" s="337"/>
      <c r="P175" s="338"/>
      <c r="Q175" s="328" t="s">
        <v>255</v>
      </c>
      <c r="R175" s="329"/>
      <c r="S175" s="330"/>
      <c r="T175" s="328" t="s">
        <v>254</v>
      </c>
      <c r="U175" s="329"/>
      <c r="V175" s="330"/>
      <c r="W175" s="339" t="s">
        <v>172</v>
      </c>
      <c r="X175" s="340"/>
      <c r="Y175" s="341"/>
      <c r="Z175" s="333" t="s">
        <v>180</v>
      </c>
      <c r="AA175" s="334"/>
      <c r="AB175" s="335"/>
      <c r="AC175" s="333" t="s">
        <v>256</v>
      </c>
      <c r="AD175" s="334"/>
      <c r="AE175" s="335"/>
      <c r="AF175" s="266" t="s">
        <v>113</v>
      </c>
      <c r="AG175" s="266" t="s">
        <v>114</v>
      </c>
      <c r="AH175" s="266" t="s">
        <v>80</v>
      </c>
      <c r="AI175" s="268" t="s">
        <v>123</v>
      </c>
      <c r="AJ175" s="268"/>
      <c r="AK175" s="268" t="s">
        <v>124</v>
      </c>
      <c r="AL175" s="268"/>
      <c r="AM175" s="268" t="s">
        <v>115</v>
      </c>
      <c r="AN175" s="268"/>
      <c r="AO175" s="268" t="s">
        <v>116</v>
      </c>
      <c r="AP175" s="268"/>
      <c r="AQ175" s="8"/>
    </row>
    <row r="176" spans="2:43" ht="47.25" customHeight="1">
      <c r="B176" s="9"/>
      <c r="C176" s="320"/>
      <c r="D176" s="318"/>
      <c r="E176" s="318"/>
      <c r="F176" s="318"/>
      <c r="G176" s="318"/>
      <c r="H176" s="318"/>
      <c r="I176" s="318"/>
      <c r="J176" s="318"/>
      <c r="K176" s="318"/>
      <c r="L176" s="318"/>
      <c r="M176" s="318"/>
      <c r="N176" s="201">
        <v>2016</v>
      </c>
      <c r="O176" s="202"/>
      <c r="P176" s="203"/>
      <c r="Q176" s="328">
        <v>2017</v>
      </c>
      <c r="R176" s="329"/>
      <c r="S176" s="330"/>
      <c r="T176" s="328">
        <v>2018</v>
      </c>
      <c r="U176" s="329"/>
      <c r="V176" s="330"/>
      <c r="W176" s="201">
        <v>2016</v>
      </c>
      <c r="X176" s="202"/>
      <c r="Y176" s="203"/>
      <c r="Z176" s="328">
        <v>2017</v>
      </c>
      <c r="AA176" s="329"/>
      <c r="AB176" s="330"/>
      <c r="AC176" s="328">
        <v>2018</v>
      </c>
      <c r="AD176" s="329"/>
      <c r="AE176" s="330"/>
      <c r="AF176" s="318"/>
      <c r="AG176" s="318"/>
      <c r="AH176" s="318"/>
      <c r="AI176" s="266" t="s">
        <v>117</v>
      </c>
      <c r="AJ176" s="266" t="s">
        <v>118</v>
      </c>
      <c r="AK176" s="266" t="s">
        <v>117</v>
      </c>
      <c r="AL176" s="266" t="s">
        <v>118</v>
      </c>
      <c r="AM176" s="266" t="s">
        <v>117</v>
      </c>
      <c r="AN176" s="266" t="s">
        <v>119</v>
      </c>
      <c r="AO176" s="266" t="s">
        <v>117</v>
      </c>
      <c r="AP176" s="266" t="s">
        <v>118</v>
      </c>
      <c r="AQ176" s="8"/>
    </row>
    <row r="177" spans="2:45" ht="97.5" customHeight="1">
      <c r="B177" s="9"/>
      <c r="C177" s="321"/>
      <c r="D177" s="267"/>
      <c r="E177" s="267"/>
      <c r="F177" s="267"/>
      <c r="G177" s="267"/>
      <c r="H177" s="267"/>
      <c r="I177" s="267"/>
      <c r="J177" s="267"/>
      <c r="K177" s="267"/>
      <c r="L177" s="267"/>
      <c r="M177" s="267"/>
      <c r="N177" s="102" t="s">
        <v>150</v>
      </c>
      <c r="O177" s="102" t="s">
        <v>152</v>
      </c>
      <c r="P177" s="102" t="s">
        <v>153</v>
      </c>
      <c r="Q177" s="136" t="s">
        <v>150</v>
      </c>
      <c r="R177" s="136" t="s">
        <v>152</v>
      </c>
      <c r="S177" s="136" t="s">
        <v>153</v>
      </c>
      <c r="T177" s="136" t="s">
        <v>150</v>
      </c>
      <c r="U177" s="136" t="s">
        <v>152</v>
      </c>
      <c r="V177" s="136" t="s">
        <v>153</v>
      </c>
      <c r="W177" s="102" t="s">
        <v>150</v>
      </c>
      <c r="X177" s="102" t="s">
        <v>152</v>
      </c>
      <c r="Y177" s="102" t="s">
        <v>153</v>
      </c>
      <c r="Z177" s="136" t="s">
        <v>150</v>
      </c>
      <c r="AA177" s="136" t="s">
        <v>152</v>
      </c>
      <c r="AB177" s="136" t="s">
        <v>153</v>
      </c>
      <c r="AC177" s="136" t="s">
        <v>150</v>
      </c>
      <c r="AD177" s="136" t="s">
        <v>152</v>
      </c>
      <c r="AE177" s="136" t="s">
        <v>153</v>
      </c>
      <c r="AF177" s="267"/>
      <c r="AG177" s="267"/>
      <c r="AH177" s="267"/>
      <c r="AI177" s="267"/>
      <c r="AJ177" s="267"/>
      <c r="AK177" s="267"/>
      <c r="AL177" s="267"/>
      <c r="AM177" s="267"/>
      <c r="AN177" s="267"/>
      <c r="AO177" s="267"/>
      <c r="AP177" s="267"/>
      <c r="AQ177" s="8"/>
    </row>
    <row r="178" spans="2:45" s="163" customFormat="1" ht="107.25" customHeight="1">
      <c r="B178" s="159"/>
      <c r="C178" s="137" t="s">
        <v>206</v>
      </c>
      <c r="D178" s="137">
        <v>1</v>
      </c>
      <c r="E178" s="137" t="s">
        <v>28</v>
      </c>
      <c r="F178" s="137">
        <v>3</v>
      </c>
      <c r="G178" s="137"/>
      <c r="H178" s="152"/>
      <c r="I178" s="195" t="s">
        <v>147</v>
      </c>
      <c r="J178" s="152"/>
      <c r="K178" s="137" t="s">
        <v>28</v>
      </c>
      <c r="L178" s="157" t="s">
        <v>28</v>
      </c>
      <c r="M178" s="157" t="s">
        <v>28</v>
      </c>
      <c r="N178" s="208">
        <v>50000</v>
      </c>
      <c r="O178" s="160">
        <v>30000</v>
      </c>
      <c r="P178" s="208">
        <v>29523</v>
      </c>
      <c r="Q178" s="207">
        <v>50000</v>
      </c>
      <c r="R178" s="198">
        <v>22500</v>
      </c>
      <c r="S178" s="207">
        <v>22500</v>
      </c>
      <c r="T178" s="211">
        <v>8300</v>
      </c>
      <c r="U178" s="198">
        <f>'PATA 3B'!X150</f>
        <v>19954.5</v>
      </c>
      <c r="V178" s="180">
        <v>19954</v>
      </c>
      <c r="W178" s="161">
        <v>0</v>
      </c>
      <c r="X178" s="161">
        <v>0</v>
      </c>
      <c r="Y178" s="161">
        <v>0</v>
      </c>
      <c r="Z178" s="161">
        <v>0</v>
      </c>
      <c r="AA178" s="161">
        <v>0</v>
      </c>
      <c r="AB178" s="161">
        <v>0</v>
      </c>
      <c r="AC178" s="211">
        <v>20000</v>
      </c>
      <c r="AD178" s="211">
        <v>0</v>
      </c>
      <c r="AE178" s="211">
        <v>0</v>
      </c>
      <c r="AF178" s="161">
        <v>644000</v>
      </c>
      <c r="AG178" s="161">
        <v>546000</v>
      </c>
      <c r="AH178" s="161">
        <f>SUM(AF178:AG178)</f>
        <v>1190000</v>
      </c>
      <c r="AI178" s="406" t="s">
        <v>136</v>
      </c>
      <c r="AJ178" s="407"/>
      <c r="AK178" s="407"/>
      <c r="AL178" s="408"/>
      <c r="AM178" s="406" t="s">
        <v>148</v>
      </c>
      <c r="AN178" s="407"/>
      <c r="AO178" s="407"/>
      <c r="AP178" s="408"/>
      <c r="AQ178" s="162"/>
      <c r="AS178" s="164"/>
    </row>
    <row r="179" spans="2:45" ht="144" customHeight="1">
      <c r="B179" s="9"/>
      <c r="C179" s="149" t="s">
        <v>33</v>
      </c>
      <c r="D179" s="149">
        <f>SUM(D178:D178)</f>
        <v>1</v>
      </c>
      <c r="E179" s="149">
        <f>SUM(E178:E178)</f>
        <v>0</v>
      </c>
      <c r="F179" s="149">
        <f>SUM(F178:F178)</f>
        <v>3</v>
      </c>
      <c r="G179" s="149">
        <f>SUM(G178:G178)</f>
        <v>0</v>
      </c>
      <c r="H179" s="149">
        <f>SUM(H178:H178)</f>
        <v>0</v>
      </c>
      <c r="I179" s="149"/>
      <c r="J179" s="149"/>
      <c r="K179" s="149"/>
      <c r="L179" s="150">
        <f>SUM(L178:L178)</f>
        <v>0</v>
      </c>
      <c r="M179" s="151"/>
      <c r="N179" s="150">
        <f t="shared" ref="N179:AE179" si="8">SUM(N178:N178)</f>
        <v>50000</v>
      </c>
      <c r="O179" s="150">
        <f t="shared" si="8"/>
        <v>30000</v>
      </c>
      <c r="P179" s="150">
        <f t="shared" si="8"/>
        <v>29523</v>
      </c>
      <c r="Q179" s="150">
        <f t="shared" si="8"/>
        <v>50000</v>
      </c>
      <c r="R179" s="150">
        <f t="shared" si="8"/>
        <v>22500</v>
      </c>
      <c r="S179" s="150">
        <f t="shared" si="8"/>
        <v>22500</v>
      </c>
      <c r="T179" s="150">
        <f t="shared" si="8"/>
        <v>8300</v>
      </c>
      <c r="U179" s="150">
        <f t="shared" si="8"/>
        <v>19954.5</v>
      </c>
      <c r="V179" s="150">
        <f t="shared" si="8"/>
        <v>19954</v>
      </c>
      <c r="W179" s="150">
        <f t="shared" si="8"/>
        <v>0</v>
      </c>
      <c r="X179" s="150">
        <f t="shared" si="8"/>
        <v>0</v>
      </c>
      <c r="Y179" s="150">
        <f t="shared" si="8"/>
        <v>0</v>
      </c>
      <c r="Z179" s="150">
        <f t="shared" si="8"/>
        <v>0</v>
      </c>
      <c r="AA179" s="150">
        <f t="shared" si="8"/>
        <v>0</v>
      </c>
      <c r="AB179" s="150">
        <f t="shared" si="8"/>
        <v>0</v>
      </c>
      <c r="AC179" s="150">
        <f t="shared" si="8"/>
        <v>20000</v>
      </c>
      <c r="AD179" s="150">
        <f t="shared" si="8"/>
        <v>0</v>
      </c>
      <c r="AE179" s="150">
        <f t="shared" si="8"/>
        <v>0</v>
      </c>
      <c r="AF179" s="151"/>
      <c r="AG179" s="149"/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8"/>
    </row>
    <row r="180" spans="2:45" hidden="1">
      <c r="B180" s="9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91"/>
      <c r="O180" s="10"/>
      <c r="P180" s="10"/>
      <c r="Q180" s="10"/>
      <c r="R180" s="10"/>
      <c r="S180" s="10"/>
      <c r="T180" s="3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8"/>
    </row>
    <row r="181" spans="2:45" hidden="1">
      <c r="B181" s="9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91"/>
      <c r="O181" s="10"/>
      <c r="P181" s="10"/>
      <c r="Q181" s="10"/>
      <c r="R181" s="10"/>
      <c r="S181" s="10"/>
      <c r="T181" s="3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8"/>
    </row>
    <row r="182" spans="2:45" hidden="1">
      <c r="B182" s="9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91"/>
      <c r="O182" s="10"/>
      <c r="P182" s="10"/>
      <c r="Q182" s="10"/>
      <c r="R182" s="10"/>
      <c r="S182" s="10"/>
      <c r="T182" s="3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8"/>
    </row>
    <row r="183" spans="2:45" hidden="1">
      <c r="B183" s="9"/>
      <c r="C183" s="3" t="s">
        <v>35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91"/>
      <c r="O183" s="10"/>
      <c r="P183" s="10"/>
      <c r="Q183" s="10"/>
      <c r="R183" s="10"/>
      <c r="S183" s="10"/>
      <c r="T183" s="3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3" t="s">
        <v>36</v>
      </c>
      <c r="AH183" s="10"/>
      <c r="AI183" s="10"/>
      <c r="AJ183" s="10"/>
      <c r="AK183" s="10"/>
      <c r="AL183" s="10"/>
      <c r="AM183" s="10"/>
      <c r="AN183" s="10"/>
      <c r="AO183" s="10"/>
      <c r="AP183" s="10"/>
      <c r="AQ183" s="8"/>
    </row>
    <row r="184" spans="2:45" hidden="1">
      <c r="B184" s="9"/>
      <c r="C184" s="3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91"/>
      <c r="O184" s="10"/>
      <c r="P184" s="10"/>
      <c r="Q184" s="10"/>
      <c r="R184" s="10"/>
      <c r="S184" s="10"/>
      <c r="T184" s="3"/>
      <c r="U184" s="10"/>
      <c r="V184" s="10"/>
      <c r="W184" s="103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8"/>
    </row>
    <row r="185" spans="2:45" hidden="1">
      <c r="B185" s="9"/>
      <c r="C185" s="3" t="s">
        <v>37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91"/>
      <c r="O185" s="10"/>
      <c r="P185" s="10"/>
      <c r="Q185" s="10"/>
      <c r="R185" s="10"/>
      <c r="S185" s="10"/>
      <c r="T185" s="3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3" t="s">
        <v>38</v>
      </c>
      <c r="AH185" s="10"/>
      <c r="AI185" s="10"/>
      <c r="AJ185" s="10"/>
      <c r="AK185" s="10"/>
      <c r="AL185" s="10"/>
      <c r="AM185" s="10"/>
      <c r="AN185" s="10"/>
      <c r="AO185" s="10"/>
      <c r="AP185" s="10"/>
      <c r="AQ185" s="8"/>
    </row>
    <row r="186" spans="2:45" hidden="1">
      <c r="B186" s="9"/>
      <c r="C186" s="3" t="s">
        <v>39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91"/>
      <c r="O186" s="10"/>
      <c r="P186" s="10"/>
      <c r="Q186" s="10"/>
      <c r="R186" s="10"/>
      <c r="S186" s="10"/>
      <c r="T186" s="3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3" t="s">
        <v>39</v>
      </c>
      <c r="AH186" s="10"/>
      <c r="AI186" s="10"/>
      <c r="AJ186" s="10"/>
      <c r="AK186" s="10"/>
      <c r="AL186" s="10"/>
      <c r="AM186" s="10"/>
      <c r="AN186" s="10"/>
      <c r="AO186" s="10"/>
      <c r="AP186" s="10"/>
      <c r="AQ186" s="8"/>
    </row>
    <row r="187" spans="2:45" hidden="1">
      <c r="B187" s="9"/>
      <c r="C187" s="3" t="s">
        <v>40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91"/>
      <c r="O187" s="10"/>
      <c r="P187" s="10"/>
      <c r="Q187" s="10"/>
      <c r="R187" s="10"/>
      <c r="S187" s="10"/>
      <c r="T187" s="3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3" t="s">
        <v>40</v>
      </c>
      <c r="AH187" s="10"/>
      <c r="AI187" s="10"/>
      <c r="AJ187" s="10"/>
      <c r="AK187" s="10"/>
      <c r="AL187" s="10"/>
      <c r="AM187" s="10"/>
      <c r="AN187" s="10"/>
      <c r="AO187" s="10"/>
      <c r="AP187" s="10"/>
      <c r="AQ187" s="8"/>
    </row>
    <row r="188" spans="2:45" hidden="1">
      <c r="B188" s="9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91"/>
      <c r="O188" s="10"/>
      <c r="P188" s="10"/>
      <c r="Q188" s="10"/>
      <c r="R188" s="10"/>
      <c r="S188" s="10"/>
      <c r="T188" s="3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8"/>
    </row>
    <row r="189" spans="2:45" hidden="1">
      <c r="B189" s="9"/>
      <c r="C189" s="3" t="s">
        <v>94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91"/>
      <c r="O189" s="10"/>
      <c r="P189" s="10"/>
      <c r="Q189" s="10"/>
      <c r="R189" s="10"/>
      <c r="S189" s="10"/>
      <c r="T189" s="3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8"/>
    </row>
    <row r="190" spans="2:45" hidden="1">
      <c r="B190" s="9"/>
      <c r="C190" s="28" t="s">
        <v>93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91"/>
      <c r="O190" s="10"/>
      <c r="P190" s="10"/>
      <c r="Q190" s="10"/>
      <c r="R190" s="10"/>
      <c r="S190" s="10"/>
      <c r="T190" s="3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8"/>
    </row>
    <row r="191" spans="2:45">
      <c r="B191" s="11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94"/>
      <c r="O191" s="12"/>
      <c r="P191" s="12"/>
      <c r="Q191" s="12"/>
      <c r="R191" s="12"/>
      <c r="S191" s="12"/>
      <c r="T191" s="226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3"/>
    </row>
    <row r="194" spans="2:45" ht="15.75"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90"/>
      <c r="O194" s="6"/>
      <c r="P194" s="6"/>
      <c r="Q194" s="6"/>
      <c r="R194" s="6"/>
      <c r="S194" s="6"/>
      <c r="T194" s="224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1"/>
      <c r="AN194" s="6"/>
      <c r="AO194" s="6"/>
      <c r="AP194" s="1" t="s">
        <v>97</v>
      </c>
      <c r="AQ194" s="7"/>
    </row>
    <row r="195" spans="2:45" ht="18">
      <c r="B195" s="9"/>
      <c r="C195" s="262" t="s">
        <v>98</v>
      </c>
      <c r="D195" s="262"/>
      <c r="E195" s="262"/>
      <c r="F195" s="262"/>
      <c r="G195" s="262"/>
      <c r="H195" s="262"/>
      <c r="I195" s="262"/>
      <c r="J195" s="262"/>
      <c r="K195" s="262"/>
      <c r="L195" s="262"/>
      <c r="M195" s="262"/>
      <c r="N195" s="262"/>
      <c r="O195" s="262"/>
      <c r="P195" s="262"/>
      <c r="Q195" s="262"/>
      <c r="R195" s="262"/>
      <c r="S195" s="262"/>
      <c r="T195" s="262"/>
      <c r="U195" s="262"/>
      <c r="V195" s="262"/>
      <c r="W195" s="262"/>
      <c r="X195" s="262"/>
      <c r="Y195" s="262"/>
      <c r="Z195" s="262"/>
      <c r="AA195" s="262"/>
      <c r="AB195" s="262"/>
      <c r="AC195" s="262"/>
      <c r="AD195" s="262"/>
      <c r="AE195" s="262"/>
      <c r="AF195" s="262"/>
      <c r="AG195" s="262"/>
      <c r="AH195" s="262"/>
      <c r="AI195" s="262"/>
      <c r="AJ195" s="262"/>
      <c r="AK195" s="262"/>
      <c r="AL195" s="262"/>
      <c r="AM195" s="262"/>
      <c r="AN195" s="262"/>
      <c r="AO195" s="262"/>
      <c r="AP195" s="262"/>
      <c r="AQ195" s="331"/>
    </row>
    <row r="196" spans="2:45" ht="15.75">
      <c r="B196" s="9"/>
      <c r="C196" s="256" t="str">
        <f>C4</f>
        <v>Bulan: ………… OKTOBER -DISEMBER …………  Tahun : ………2018…………..</v>
      </c>
      <c r="D196" s="256"/>
      <c r="E196" s="256"/>
      <c r="F196" s="256"/>
      <c r="G196" s="256"/>
      <c r="H196" s="256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  <c r="X196" s="256"/>
      <c r="Y196" s="256"/>
      <c r="Z196" s="256"/>
      <c r="AA196" s="256"/>
      <c r="AB196" s="256"/>
      <c r="AC196" s="256"/>
      <c r="AD196" s="256"/>
      <c r="AE196" s="256"/>
      <c r="AF196" s="256"/>
      <c r="AG196" s="256"/>
      <c r="AH196" s="256"/>
      <c r="AI196" s="256"/>
      <c r="AJ196" s="256"/>
      <c r="AK196" s="256"/>
      <c r="AL196" s="256"/>
      <c r="AM196" s="256"/>
      <c r="AN196" s="256"/>
      <c r="AO196" s="256"/>
      <c r="AP196" s="256"/>
      <c r="AQ196" s="332"/>
    </row>
    <row r="197" spans="2:45">
      <c r="B197" s="9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91"/>
      <c r="O197" s="10"/>
      <c r="P197" s="10"/>
      <c r="Q197" s="10"/>
      <c r="R197" s="10"/>
      <c r="S197" s="10"/>
      <c r="T197" s="3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8"/>
    </row>
    <row r="198" spans="2:45" ht="15.75">
      <c r="B198" s="9"/>
      <c r="C198" s="3" t="s">
        <v>42</v>
      </c>
      <c r="D198" s="307" t="s">
        <v>41</v>
      </c>
      <c r="E198" s="307"/>
      <c r="F198" s="307"/>
      <c r="G198" s="307"/>
      <c r="H198" s="307"/>
      <c r="I198" s="307"/>
      <c r="J198" s="307"/>
      <c r="K198" s="307"/>
      <c r="L198" s="307"/>
      <c r="M198" s="34"/>
      <c r="N198" s="92"/>
      <c r="O198" s="34"/>
      <c r="P198" s="34"/>
      <c r="Q198" s="34"/>
      <c r="R198" s="34"/>
      <c r="S198" s="34"/>
      <c r="T198" s="88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" t="s">
        <v>95</v>
      </c>
      <c r="AG198" s="10"/>
      <c r="AH198" s="10"/>
      <c r="AI198" s="10"/>
      <c r="AJ198" s="10"/>
      <c r="AK198" s="307" t="s">
        <v>49</v>
      </c>
      <c r="AL198" s="307"/>
      <c r="AM198" s="307"/>
      <c r="AN198" s="307"/>
      <c r="AO198" s="307"/>
      <c r="AP198" s="307"/>
      <c r="AQ198" s="8"/>
    </row>
    <row r="199" spans="2:45" ht="15.75">
      <c r="B199" s="9"/>
      <c r="C199" s="3" t="s">
        <v>44</v>
      </c>
      <c r="D199" s="305" t="s">
        <v>43</v>
      </c>
      <c r="E199" s="305"/>
      <c r="F199" s="305"/>
      <c r="G199" s="305"/>
      <c r="H199" s="305"/>
      <c r="I199" s="305"/>
      <c r="J199" s="305"/>
      <c r="K199" s="305"/>
      <c r="L199" s="305"/>
      <c r="M199" s="34"/>
      <c r="N199" s="92"/>
      <c r="O199" s="34"/>
      <c r="P199" s="34"/>
      <c r="Q199" s="34"/>
      <c r="R199" s="34"/>
      <c r="S199" s="34"/>
      <c r="T199" s="88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" t="s">
        <v>47</v>
      </c>
      <c r="AG199" s="10"/>
      <c r="AH199" s="10"/>
      <c r="AI199" s="10"/>
      <c r="AJ199" s="10"/>
      <c r="AK199" s="306" t="s">
        <v>61</v>
      </c>
      <c r="AL199" s="306"/>
      <c r="AM199" s="306"/>
      <c r="AN199" s="306"/>
      <c r="AO199" s="306"/>
      <c r="AP199" s="306"/>
      <c r="AQ199" s="8"/>
    </row>
    <row r="200" spans="2:45" ht="15.75">
      <c r="B200" s="9"/>
      <c r="C200" s="3" t="s">
        <v>46</v>
      </c>
      <c r="D200" s="33"/>
      <c r="E200" s="100"/>
      <c r="F200" s="100"/>
      <c r="G200" s="100"/>
      <c r="H200" s="100"/>
      <c r="I200" s="100"/>
      <c r="J200" s="100"/>
      <c r="K200" s="100"/>
      <c r="L200" s="100"/>
      <c r="M200" s="99"/>
      <c r="N200" s="93"/>
      <c r="O200" s="99"/>
      <c r="P200" s="99"/>
      <c r="Q200" s="120"/>
      <c r="R200" s="120"/>
      <c r="S200" s="120"/>
      <c r="T200" s="225"/>
      <c r="U200" s="101"/>
      <c r="V200" s="99"/>
      <c r="W200" s="99"/>
      <c r="X200" s="99"/>
      <c r="Y200" s="99"/>
      <c r="Z200" s="120"/>
      <c r="AA200" s="120"/>
      <c r="AB200" s="120"/>
      <c r="AC200" s="101"/>
      <c r="AD200" s="101"/>
      <c r="AE200" s="99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7"/>
    </row>
    <row r="201" spans="2:45">
      <c r="B201" s="9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91"/>
      <c r="O201" s="10"/>
      <c r="P201" s="10"/>
      <c r="Q201" s="10"/>
      <c r="R201" s="10"/>
      <c r="S201" s="10"/>
      <c r="T201" s="3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8"/>
    </row>
    <row r="202" spans="2:45" ht="18" customHeight="1">
      <c r="B202" s="9"/>
      <c r="C202" s="319" t="s">
        <v>227</v>
      </c>
      <c r="D202" s="319" t="s">
        <v>99</v>
      </c>
      <c r="E202" s="322" t="s">
        <v>100</v>
      </c>
      <c r="F202" s="323"/>
      <c r="G202" s="323"/>
      <c r="H202" s="323"/>
      <c r="I202" s="323"/>
      <c r="J202" s="324"/>
      <c r="K202" s="322" t="s">
        <v>101</v>
      </c>
      <c r="L202" s="323"/>
      <c r="M202" s="324"/>
      <c r="N202" s="322" t="s">
        <v>102</v>
      </c>
      <c r="O202" s="323"/>
      <c r="P202" s="323"/>
      <c r="Q202" s="323"/>
      <c r="R202" s="323"/>
      <c r="S202" s="323"/>
      <c r="T202" s="323"/>
      <c r="U202" s="323"/>
      <c r="V202" s="323"/>
      <c r="W202" s="323"/>
      <c r="X202" s="323"/>
      <c r="Y202" s="323"/>
      <c r="Z202" s="323"/>
      <c r="AA202" s="323"/>
      <c r="AB202" s="323"/>
      <c r="AC202" s="323"/>
      <c r="AD202" s="323"/>
      <c r="AE202" s="324"/>
      <c r="AF202" s="322" t="s">
        <v>68</v>
      </c>
      <c r="AG202" s="323"/>
      <c r="AH202" s="324"/>
      <c r="AI202" s="322" t="s">
        <v>103</v>
      </c>
      <c r="AJ202" s="323"/>
      <c r="AK202" s="323"/>
      <c r="AL202" s="324"/>
      <c r="AM202" s="322" t="s">
        <v>104</v>
      </c>
      <c r="AN202" s="323"/>
      <c r="AO202" s="323"/>
      <c r="AP202" s="324"/>
      <c r="AQ202" s="8"/>
    </row>
    <row r="203" spans="2:45" ht="39.75" customHeight="1">
      <c r="B203" s="9"/>
      <c r="C203" s="320"/>
      <c r="D203" s="321"/>
      <c r="E203" s="325"/>
      <c r="F203" s="326"/>
      <c r="G203" s="326"/>
      <c r="H203" s="326"/>
      <c r="I203" s="326"/>
      <c r="J203" s="327"/>
      <c r="K203" s="325"/>
      <c r="L203" s="326"/>
      <c r="M203" s="327"/>
      <c r="N203" s="373" t="s">
        <v>170</v>
      </c>
      <c r="O203" s="374"/>
      <c r="P203" s="374"/>
      <c r="Q203" s="374"/>
      <c r="R203" s="374"/>
      <c r="S203" s="374"/>
      <c r="T203" s="374"/>
      <c r="U203" s="374"/>
      <c r="V203" s="375"/>
      <c r="W203" s="373" t="s">
        <v>174</v>
      </c>
      <c r="X203" s="374"/>
      <c r="Y203" s="374"/>
      <c r="Z203" s="374"/>
      <c r="AA203" s="374"/>
      <c r="AB203" s="374"/>
      <c r="AC203" s="374"/>
      <c r="AD203" s="374"/>
      <c r="AE203" s="375"/>
      <c r="AF203" s="325"/>
      <c r="AG203" s="326"/>
      <c r="AH203" s="327"/>
      <c r="AI203" s="325"/>
      <c r="AJ203" s="326"/>
      <c r="AK203" s="326"/>
      <c r="AL203" s="327"/>
      <c r="AM203" s="325"/>
      <c r="AN203" s="326"/>
      <c r="AO203" s="326"/>
      <c r="AP203" s="327"/>
      <c r="AQ203" s="8"/>
    </row>
    <row r="204" spans="2:45" ht="72.75" customHeight="1">
      <c r="B204" s="9"/>
      <c r="C204" s="320"/>
      <c r="D204" s="266" t="s">
        <v>105</v>
      </c>
      <c r="E204" s="266" t="s">
        <v>106</v>
      </c>
      <c r="F204" s="266" t="s">
        <v>107</v>
      </c>
      <c r="G204" s="266" t="s">
        <v>108</v>
      </c>
      <c r="H204" s="266" t="s">
        <v>109</v>
      </c>
      <c r="I204" s="266" t="s">
        <v>110</v>
      </c>
      <c r="J204" s="266" t="s">
        <v>121</v>
      </c>
      <c r="K204" s="266" t="s">
        <v>111</v>
      </c>
      <c r="L204" s="266" t="s">
        <v>112</v>
      </c>
      <c r="M204" s="266" t="s">
        <v>79</v>
      </c>
      <c r="N204" s="336" t="s">
        <v>122</v>
      </c>
      <c r="O204" s="337"/>
      <c r="P204" s="338"/>
      <c r="Q204" s="328" t="s">
        <v>181</v>
      </c>
      <c r="R204" s="329"/>
      <c r="S204" s="330"/>
      <c r="T204" s="328" t="s">
        <v>182</v>
      </c>
      <c r="U204" s="329"/>
      <c r="V204" s="330"/>
      <c r="W204" s="339" t="s">
        <v>172</v>
      </c>
      <c r="X204" s="340"/>
      <c r="Y204" s="341"/>
      <c r="Z204" s="333" t="s">
        <v>173</v>
      </c>
      <c r="AA204" s="334"/>
      <c r="AB204" s="335"/>
      <c r="AC204" s="333" t="s">
        <v>180</v>
      </c>
      <c r="AD204" s="334"/>
      <c r="AE204" s="335"/>
      <c r="AF204" s="266" t="s">
        <v>113</v>
      </c>
      <c r="AG204" s="266" t="s">
        <v>114</v>
      </c>
      <c r="AH204" s="266" t="s">
        <v>80</v>
      </c>
      <c r="AI204" s="268" t="s">
        <v>123</v>
      </c>
      <c r="AJ204" s="268"/>
      <c r="AK204" s="268" t="s">
        <v>124</v>
      </c>
      <c r="AL204" s="268"/>
      <c r="AM204" s="268" t="s">
        <v>115</v>
      </c>
      <c r="AN204" s="268"/>
      <c r="AO204" s="268" t="s">
        <v>116</v>
      </c>
      <c r="AP204" s="268"/>
      <c r="AQ204" s="8"/>
    </row>
    <row r="205" spans="2:45" ht="47.25" customHeight="1">
      <c r="B205" s="9"/>
      <c r="C205" s="320"/>
      <c r="D205" s="318"/>
      <c r="E205" s="318"/>
      <c r="F205" s="318"/>
      <c r="G205" s="318"/>
      <c r="H205" s="318"/>
      <c r="I205" s="318"/>
      <c r="J205" s="318"/>
      <c r="K205" s="318"/>
      <c r="L205" s="318"/>
      <c r="M205" s="318"/>
      <c r="N205" s="201">
        <v>2016</v>
      </c>
      <c r="O205" s="202"/>
      <c r="P205" s="203"/>
      <c r="Q205" s="328">
        <v>2017</v>
      </c>
      <c r="R205" s="329"/>
      <c r="S205" s="330"/>
      <c r="T205" s="328">
        <v>2018</v>
      </c>
      <c r="U205" s="329"/>
      <c r="V205" s="330"/>
      <c r="W205" s="201">
        <v>2016</v>
      </c>
      <c r="X205" s="202"/>
      <c r="Y205" s="203"/>
      <c r="Z205" s="328">
        <v>2017</v>
      </c>
      <c r="AA205" s="329"/>
      <c r="AB205" s="330"/>
      <c r="AC205" s="328">
        <v>2018</v>
      </c>
      <c r="AD205" s="329"/>
      <c r="AE205" s="330"/>
      <c r="AF205" s="318"/>
      <c r="AG205" s="318"/>
      <c r="AH205" s="318"/>
      <c r="AI205" s="266" t="s">
        <v>117</v>
      </c>
      <c r="AJ205" s="266" t="s">
        <v>118</v>
      </c>
      <c r="AK205" s="266" t="s">
        <v>117</v>
      </c>
      <c r="AL205" s="266" t="s">
        <v>118</v>
      </c>
      <c r="AM205" s="266" t="s">
        <v>117</v>
      </c>
      <c r="AN205" s="266" t="s">
        <v>119</v>
      </c>
      <c r="AO205" s="266" t="s">
        <v>117</v>
      </c>
      <c r="AP205" s="266" t="s">
        <v>118</v>
      </c>
      <c r="AQ205" s="8"/>
    </row>
    <row r="206" spans="2:45" ht="106.5" customHeight="1">
      <c r="B206" s="9"/>
      <c r="C206" s="321"/>
      <c r="D206" s="267"/>
      <c r="E206" s="267"/>
      <c r="F206" s="267"/>
      <c r="G206" s="267"/>
      <c r="H206" s="267"/>
      <c r="I206" s="267"/>
      <c r="J206" s="267"/>
      <c r="K206" s="267"/>
      <c r="L206" s="267"/>
      <c r="M206" s="267"/>
      <c r="N206" s="102" t="s">
        <v>150</v>
      </c>
      <c r="O206" s="115" t="s">
        <v>152</v>
      </c>
      <c r="P206" s="102" t="s">
        <v>153</v>
      </c>
      <c r="Q206" s="136" t="s">
        <v>150</v>
      </c>
      <c r="R206" s="136" t="s">
        <v>152</v>
      </c>
      <c r="S206" s="136" t="s">
        <v>153</v>
      </c>
      <c r="T206" s="136" t="s">
        <v>150</v>
      </c>
      <c r="U206" s="136" t="s">
        <v>152</v>
      </c>
      <c r="V206" s="136" t="s">
        <v>153</v>
      </c>
      <c r="W206" s="102" t="s">
        <v>150</v>
      </c>
      <c r="X206" s="102" t="s">
        <v>152</v>
      </c>
      <c r="Y206" s="102" t="s">
        <v>153</v>
      </c>
      <c r="Z206" s="136" t="s">
        <v>150</v>
      </c>
      <c r="AA206" s="136" t="s">
        <v>152</v>
      </c>
      <c r="AB206" s="136" t="s">
        <v>153</v>
      </c>
      <c r="AC206" s="136" t="s">
        <v>150</v>
      </c>
      <c r="AD206" s="136" t="s">
        <v>152</v>
      </c>
      <c r="AE206" s="136" t="s">
        <v>153</v>
      </c>
      <c r="AF206" s="267"/>
      <c r="AG206" s="267"/>
      <c r="AH206" s="267"/>
      <c r="AI206" s="267"/>
      <c r="AJ206" s="267"/>
      <c r="AK206" s="267"/>
      <c r="AL206" s="267"/>
      <c r="AM206" s="267"/>
      <c r="AN206" s="267"/>
      <c r="AO206" s="267"/>
      <c r="AP206" s="267"/>
      <c r="AQ206" s="8"/>
    </row>
    <row r="207" spans="2:45" s="70" customFormat="1" ht="129" customHeight="1">
      <c r="B207" s="71"/>
      <c r="C207" s="137" t="s">
        <v>207</v>
      </c>
      <c r="D207" s="137">
        <v>1</v>
      </c>
      <c r="E207" s="137" t="s">
        <v>28</v>
      </c>
      <c r="F207" s="137">
        <v>1</v>
      </c>
      <c r="G207" s="137" t="s">
        <v>28</v>
      </c>
      <c r="H207" s="137" t="s">
        <v>28</v>
      </c>
      <c r="I207" s="137" t="s">
        <v>28</v>
      </c>
      <c r="J207" s="137"/>
      <c r="K207" s="137" t="s">
        <v>28</v>
      </c>
      <c r="L207" s="137" t="s">
        <v>28</v>
      </c>
      <c r="M207" s="137" t="s">
        <v>28</v>
      </c>
      <c r="N207" s="204">
        <v>200000</v>
      </c>
      <c r="O207" s="204">
        <v>40000</v>
      </c>
      <c r="P207" s="204">
        <v>39988</v>
      </c>
      <c r="Q207" s="363">
        <v>200000</v>
      </c>
      <c r="R207" s="363">
        <v>54008</v>
      </c>
      <c r="S207" s="363">
        <v>46000</v>
      </c>
      <c r="T207" s="211">
        <v>13000</v>
      </c>
      <c r="U207" s="363">
        <f>'PATA 3B'!X177</f>
        <v>71541.8</v>
      </c>
      <c r="V207" s="412">
        <v>71541</v>
      </c>
      <c r="W207" s="168">
        <v>0</v>
      </c>
      <c r="X207" s="168">
        <v>0</v>
      </c>
      <c r="Y207" s="168">
        <v>0</v>
      </c>
      <c r="Z207" s="168"/>
      <c r="AA207" s="168"/>
      <c r="AB207" s="168"/>
      <c r="AC207" s="211">
        <v>60000</v>
      </c>
      <c r="AD207" s="229"/>
      <c r="AE207" s="229">
        <v>0</v>
      </c>
      <c r="AF207" s="161">
        <v>2322000</v>
      </c>
      <c r="AG207" s="161">
        <v>810000</v>
      </c>
      <c r="AH207" s="161">
        <f>SUM(AF207:AG207)</f>
        <v>3132000</v>
      </c>
      <c r="AI207" s="406" t="s">
        <v>136</v>
      </c>
      <c r="AJ207" s="407"/>
      <c r="AK207" s="407"/>
      <c r="AL207" s="408"/>
      <c r="AM207" s="406" t="s">
        <v>148</v>
      </c>
      <c r="AN207" s="407"/>
      <c r="AO207" s="407"/>
      <c r="AP207" s="408"/>
      <c r="AQ207" s="72"/>
      <c r="AS207" s="154"/>
    </row>
    <row r="208" spans="2:45" s="70" customFormat="1" ht="129" customHeight="1">
      <c r="B208" s="71"/>
      <c r="C208" s="137" t="s">
        <v>208</v>
      </c>
      <c r="D208" s="137">
        <v>1</v>
      </c>
      <c r="E208" s="137" t="s">
        <v>28</v>
      </c>
      <c r="F208" s="137">
        <v>1</v>
      </c>
      <c r="G208" s="137" t="s">
        <v>28</v>
      </c>
      <c r="H208" s="137" t="s">
        <v>28</v>
      </c>
      <c r="I208" s="137" t="s">
        <v>28</v>
      </c>
      <c r="J208" s="137"/>
      <c r="K208" s="137" t="s">
        <v>28</v>
      </c>
      <c r="L208" s="137" t="s">
        <v>28</v>
      </c>
      <c r="M208" s="137" t="s">
        <v>28</v>
      </c>
      <c r="N208" s="206"/>
      <c r="O208" s="206"/>
      <c r="P208" s="206"/>
      <c r="Q208" s="365"/>
      <c r="R208" s="365"/>
      <c r="S208" s="365"/>
      <c r="T208" s="211">
        <v>26000</v>
      </c>
      <c r="U208" s="365"/>
      <c r="V208" s="413"/>
      <c r="W208" s="169"/>
      <c r="X208" s="169"/>
      <c r="Y208" s="169"/>
      <c r="Z208" s="169"/>
      <c r="AA208" s="169"/>
      <c r="AB208" s="169"/>
      <c r="AC208" s="211">
        <v>50000</v>
      </c>
      <c r="AD208" s="230"/>
      <c r="AE208" s="230"/>
      <c r="AF208" s="161">
        <v>5306000</v>
      </c>
      <c r="AG208" s="161">
        <v>1264000</v>
      </c>
      <c r="AH208" s="161">
        <f>SUM(AF208:AG208)</f>
        <v>6570000</v>
      </c>
      <c r="AI208" s="409"/>
      <c r="AJ208" s="410"/>
      <c r="AK208" s="410"/>
      <c r="AL208" s="411"/>
      <c r="AM208" s="409"/>
      <c r="AN208" s="410"/>
      <c r="AO208" s="410"/>
      <c r="AP208" s="411"/>
      <c r="AQ208" s="72"/>
      <c r="AS208" s="154"/>
    </row>
    <row r="209" spans="2:43" ht="128.25" customHeight="1">
      <c r="B209" s="9"/>
      <c r="C209" s="170" t="s">
        <v>33</v>
      </c>
      <c r="D209" s="170">
        <f>SUM(D207:D208)</f>
        <v>2</v>
      </c>
      <c r="E209" s="170">
        <f>SUM(E207:E208)</f>
        <v>0</v>
      </c>
      <c r="F209" s="170">
        <f>SUM(F207:F208)</f>
        <v>2</v>
      </c>
      <c r="G209" s="170">
        <f>SUM(G207:G208)</f>
        <v>0</v>
      </c>
      <c r="H209" s="170">
        <f>SUM(H207:H208)</f>
        <v>0</v>
      </c>
      <c r="I209" s="170"/>
      <c r="J209" s="170"/>
      <c r="K209" s="170"/>
      <c r="L209" s="171">
        <f>SUM(L207:L208)</f>
        <v>0</v>
      </c>
      <c r="M209" s="172"/>
      <c r="N209" s="171">
        <f t="shared" ref="N209:AE209" si="9">SUM(N207:N208)</f>
        <v>200000</v>
      </c>
      <c r="O209" s="171">
        <f t="shared" si="9"/>
        <v>40000</v>
      </c>
      <c r="P209" s="171">
        <f t="shared" si="9"/>
        <v>39988</v>
      </c>
      <c r="Q209" s="171">
        <f t="shared" si="9"/>
        <v>200000</v>
      </c>
      <c r="R209" s="171">
        <f t="shared" si="9"/>
        <v>54008</v>
      </c>
      <c r="S209" s="171">
        <f t="shared" si="9"/>
        <v>46000</v>
      </c>
      <c r="T209" s="171">
        <f t="shared" si="9"/>
        <v>39000</v>
      </c>
      <c r="U209" s="171">
        <f t="shared" si="9"/>
        <v>71541.8</v>
      </c>
      <c r="V209" s="171">
        <f>SUM(V207:V208)</f>
        <v>71541</v>
      </c>
      <c r="W209" s="171">
        <f t="shared" si="9"/>
        <v>0</v>
      </c>
      <c r="X209" s="171">
        <f t="shared" si="9"/>
        <v>0</v>
      </c>
      <c r="Y209" s="171">
        <f t="shared" si="9"/>
        <v>0</v>
      </c>
      <c r="Z209" s="171">
        <f t="shared" si="9"/>
        <v>0</v>
      </c>
      <c r="AA209" s="171">
        <f t="shared" si="9"/>
        <v>0</v>
      </c>
      <c r="AB209" s="171">
        <f t="shared" si="9"/>
        <v>0</v>
      </c>
      <c r="AC209" s="171">
        <f t="shared" si="9"/>
        <v>110000</v>
      </c>
      <c r="AD209" s="171">
        <f t="shared" si="9"/>
        <v>0</v>
      </c>
      <c r="AE209" s="171">
        <f t="shared" si="9"/>
        <v>0</v>
      </c>
      <c r="AF209" s="170"/>
      <c r="AG209" s="170"/>
      <c r="AH209" s="170"/>
      <c r="AI209" s="170"/>
      <c r="AJ209" s="170"/>
      <c r="AK209" s="170"/>
      <c r="AL209" s="170"/>
      <c r="AM209" s="170"/>
      <c r="AN209" s="170"/>
      <c r="AO209" s="170"/>
      <c r="AP209" s="170"/>
      <c r="AQ209" s="8"/>
    </row>
    <row r="210" spans="2:43" hidden="1">
      <c r="B210" s="9"/>
      <c r="C210" s="10"/>
      <c r="D210" s="10"/>
      <c r="E210" s="10"/>
      <c r="F210" s="10"/>
      <c r="G210" s="10"/>
      <c r="H210" s="10"/>
      <c r="I210" s="10"/>
      <c r="J210" s="10"/>
      <c r="K210" s="10"/>
      <c r="L210" s="91"/>
      <c r="M210" s="91"/>
      <c r="N210" s="91"/>
      <c r="O210" s="91"/>
      <c r="P210" s="91"/>
      <c r="Q210" s="91"/>
      <c r="R210" s="91"/>
      <c r="S210" s="91"/>
      <c r="T210" s="227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8"/>
    </row>
    <row r="211" spans="2:43" hidden="1">
      <c r="B211" s="9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91"/>
      <c r="O211" s="10"/>
      <c r="P211" s="10"/>
      <c r="Q211" s="10"/>
      <c r="R211" s="10"/>
      <c r="S211" s="10"/>
      <c r="T211" s="3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8"/>
    </row>
    <row r="212" spans="2:43" hidden="1"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91"/>
      <c r="O212" s="10"/>
      <c r="P212" s="10"/>
      <c r="Q212" s="10"/>
      <c r="R212" s="10"/>
      <c r="S212" s="10"/>
      <c r="T212" s="3"/>
      <c r="U212" s="10"/>
      <c r="V212" s="10"/>
      <c r="W212" s="103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8"/>
    </row>
    <row r="213" spans="2:43" hidden="1">
      <c r="B213" s="9"/>
      <c r="C213" s="3" t="s">
        <v>35</v>
      </c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91"/>
      <c r="O213" s="10"/>
      <c r="P213" s="10"/>
      <c r="Q213" s="10"/>
      <c r="R213" s="10"/>
      <c r="S213" s="10"/>
      <c r="T213" s="3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3" t="s">
        <v>36</v>
      </c>
      <c r="AH213" s="10"/>
      <c r="AI213" s="10"/>
      <c r="AJ213" s="10"/>
      <c r="AK213" s="10"/>
      <c r="AL213" s="10"/>
      <c r="AM213" s="10"/>
      <c r="AN213" s="10"/>
      <c r="AO213" s="10"/>
      <c r="AP213" s="10"/>
      <c r="AQ213" s="8"/>
    </row>
    <row r="214" spans="2:43" hidden="1">
      <c r="B214" s="9"/>
      <c r="C214" s="3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91"/>
      <c r="O214" s="10"/>
      <c r="P214" s="10"/>
      <c r="Q214" s="10"/>
      <c r="R214" s="10"/>
      <c r="S214" s="10"/>
      <c r="T214" s="3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8"/>
    </row>
    <row r="215" spans="2:43" hidden="1">
      <c r="B215" s="9"/>
      <c r="C215" s="3" t="s">
        <v>37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91"/>
      <c r="O215" s="10"/>
      <c r="P215" s="10"/>
      <c r="Q215" s="10"/>
      <c r="R215" s="10"/>
      <c r="S215" s="10"/>
      <c r="T215" s="3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3" t="s">
        <v>38</v>
      </c>
      <c r="AH215" s="10"/>
      <c r="AI215" s="10"/>
      <c r="AJ215" s="10"/>
      <c r="AK215" s="10"/>
      <c r="AL215" s="10"/>
      <c r="AM215" s="10"/>
      <c r="AN215" s="10"/>
      <c r="AO215" s="10"/>
      <c r="AP215" s="10"/>
      <c r="AQ215" s="8"/>
    </row>
    <row r="216" spans="2:43" hidden="1">
      <c r="B216" s="9"/>
      <c r="C216" s="3" t="s">
        <v>39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91"/>
      <c r="O216" s="10"/>
      <c r="P216" s="10"/>
      <c r="Q216" s="10"/>
      <c r="R216" s="10"/>
      <c r="S216" s="10"/>
      <c r="T216" s="3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3" t="s">
        <v>39</v>
      </c>
      <c r="AH216" s="10"/>
      <c r="AI216" s="10"/>
      <c r="AJ216" s="10"/>
      <c r="AK216" s="10"/>
      <c r="AL216" s="10"/>
      <c r="AM216" s="10"/>
      <c r="AN216" s="10"/>
      <c r="AO216" s="10"/>
      <c r="AP216" s="10"/>
      <c r="AQ216" s="8"/>
    </row>
    <row r="217" spans="2:43" hidden="1">
      <c r="B217" s="9"/>
      <c r="C217" s="3" t="s">
        <v>40</v>
      </c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91"/>
      <c r="O217" s="10"/>
      <c r="P217" s="10"/>
      <c r="Q217" s="10"/>
      <c r="R217" s="10"/>
      <c r="S217" s="10"/>
      <c r="T217" s="3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3" t="s">
        <v>40</v>
      </c>
      <c r="AH217" s="10"/>
      <c r="AI217" s="10"/>
      <c r="AJ217" s="10"/>
      <c r="AK217" s="10"/>
      <c r="AL217" s="10"/>
      <c r="AM217" s="10"/>
      <c r="AN217" s="10"/>
      <c r="AO217" s="10"/>
      <c r="AP217" s="10"/>
      <c r="AQ217" s="8"/>
    </row>
    <row r="218" spans="2:43" hidden="1">
      <c r="B218" s="9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91"/>
      <c r="O218" s="10"/>
      <c r="P218" s="10"/>
      <c r="Q218" s="10"/>
      <c r="R218" s="10"/>
      <c r="S218" s="10"/>
      <c r="T218" s="3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8"/>
    </row>
    <row r="219" spans="2:43" hidden="1">
      <c r="B219" s="9"/>
      <c r="C219" s="3" t="s">
        <v>94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91"/>
      <c r="O219" s="10"/>
      <c r="P219" s="10"/>
      <c r="Q219" s="10"/>
      <c r="R219" s="10"/>
      <c r="S219" s="10"/>
      <c r="T219" s="3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8"/>
    </row>
    <row r="220" spans="2:43" hidden="1">
      <c r="B220" s="9"/>
      <c r="C220" s="28" t="s">
        <v>93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91"/>
      <c r="O220" s="10"/>
      <c r="P220" s="10"/>
      <c r="Q220" s="10"/>
      <c r="R220" s="10"/>
      <c r="S220" s="10"/>
      <c r="T220" s="3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8"/>
    </row>
    <row r="221" spans="2:43">
      <c r="B221" s="11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94"/>
      <c r="O221" s="12"/>
      <c r="P221" s="12"/>
      <c r="Q221" s="12"/>
      <c r="R221" s="12"/>
      <c r="S221" s="12"/>
      <c r="T221" s="226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3"/>
    </row>
    <row r="224" spans="2:43" ht="15.75">
      <c r="B224" s="5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90"/>
      <c r="O224" s="6"/>
      <c r="P224" s="6"/>
      <c r="Q224" s="6"/>
      <c r="R224" s="6"/>
      <c r="S224" s="6"/>
      <c r="T224" s="224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1"/>
      <c r="AN224" s="6"/>
      <c r="AO224" s="6"/>
      <c r="AP224" s="1" t="s">
        <v>97</v>
      </c>
      <c r="AQ224" s="7"/>
    </row>
    <row r="225" spans="2:45" ht="18">
      <c r="B225" s="9"/>
      <c r="C225" s="262" t="s">
        <v>98</v>
      </c>
      <c r="D225" s="262"/>
      <c r="E225" s="262"/>
      <c r="F225" s="262"/>
      <c r="G225" s="262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62"/>
      <c r="Z225" s="262"/>
      <c r="AA225" s="262"/>
      <c r="AB225" s="262"/>
      <c r="AC225" s="262"/>
      <c r="AD225" s="262"/>
      <c r="AE225" s="262"/>
      <c r="AF225" s="262"/>
      <c r="AG225" s="262"/>
      <c r="AH225" s="262"/>
      <c r="AI225" s="262"/>
      <c r="AJ225" s="262"/>
      <c r="AK225" s="262"/>
      <c r="AL225" s="262"/>
      <c r="AM225" s="262"/>
      <c r="AN225" s="262"/>
      <c r="AO225" s="262"/>
      <c r="AP225" s="262"/>
      <c r="AQ225" s="331"/>
    </row>
    <row r="226" spans="2:45" ht="15.75">
      <c r="B226" s="9"/>
      <c r="C226" s="256" t="str">
        <f>C4</f>
        <v>Bulan: ………… OKTOBER -DISEMBER …………  Tahun : ………2018…………..</v>
      </c>
      <c r="D226" s="256"/>
      <c r="E226" s="256"/>
      <c r="F226" s="256"/>
      <c r="G226" s="256"/>
      <c r="H226" s="256"/>
      <c r="I226" s="256"/>
      <c r="J226" s="256"/>
      <c r="K226" s="256"/>
      <c r="L226" s="256"/>
      <c r="M226" s="256"/>
      <c r="N226" s="256"/>
      <c r="O226" s="256"/>
      <c r="P226" s="256"/>
      <c r="Q226" s="256"/>
      <c r="R226" s="256"/>
      <c r="S226" s="256"/>
      <c r="T226" s="256"/>
      <c r="U226" s="256"/>
      <c r="V226" s="256"/>
      <c r="W226" s="256"/>
      <c r="X226" s="256"/>
      <c r="Y226" s="256"/>
      <c r="Z226" s="256"/>
      <c r="AA226" s="256"/>
      <c r="AB226" s="256"/>
      <c r="AC226" s="256"/>
      <c r="AD226" s="256"/>
      <c r="AE226" s="256"/>
      <c r="AF226" s="256"/>
      <c r="AG226" s="256"/>
      <c r="AH226" s="256"/>
      <c r="AI226" s="256"/>
      <c r="AJ226" s="256"/>
      <c r="AK226" s="256"/>
      <c r="AL226" s="256"/>
      <c r="AM226" s="256"/>
      <c r="AN226" s="256"/>
      <c r="AO226" s="256"/>
      <c r="AP226" s="256"/>
      <c r="AQ226" s="332"/>
    </row>
    <row r="227" spans="2:45">
      <c r="B227" s="9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91"/>
      <c r="O227" s="10"/>
      <c r="P227" s="10"/>
      <c r="Q227" s="10"/>
      <c r="R227" s="10"/>
      <c r="S227" s="10"/>
      <c r="T227" s="3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8"/>
    </row>
    <row r="228" spans="2:45" ht="15.75">
      <c r="B228" s="9"/>
      <c r="C228" s="3" t="s">
        <v>42</v>
      </c>
      <c r="D228" s="307" t="s">
        <v>41</v>
      </c>
      <c r="E228" s="307"/>
      <c r="F228" s="307"/>
      <c r="G228" s="307"/>
      <c r="H228" s="307"/>
      <c r="I228" s="307"/>
      <c r="J228" s="307"/>
      <c r="K228" s="307"/>
      <c r="L228" s="307"/>
      <c r="M228" s="34"/>
      <c r="N228" s="92"/>
      <c r="O228" s="34"/>
      <c r="P228" s="34"/>
      <c r="Q228" s="34"/>
      <c r="R228" s="34"/>
      <c r="S228" s="34"/>
      <c r="T228" s="88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" t="s">
        <v>95</v>
      </c>
      <c r="AG228" s="10"/>
      <c r="AH228" s="10"/>
      <c r="AI228" s="10"/>
      <c r="AJ228" s="10"/>
      <c r="AK228" s="307" t="s">
        <v>49</v>
      </c>
      <c r="AL228" s="307"/>
      <c r="AM228" s="307"/>
      <c r="AN228" s="307"/>
      <c r="AO228" s="307"/>
      <c r="AP228" s="307"/>
      <c r="AQ228" s="8"/>
    </row>
    <row r="229" spans="2:45" ht="15.75">
      <c r="B229" s="9"/>
      <c r="C229" s="3" t="s">
        <v>44</v>
      </c>
      <c r="D229" s="305" t="s">
        <v>43</v>
      </c>
      <c r="E229" s="305"/>
      <c r="F229" s="305"/>
      <c r="G229" s="305"/>
      <c r="H229" s="305"/>
      <c r="I229" s="305"/>
      <c r="J229" s="305"/>
      <c r="K229" s="305"/>
      <c r="L229" s="305"/>
      <c r="M229" s="34"/>
      <c r="N229" s="92"/>
      <c r="O229" s="34"/>
      <c r="P229" s="34"/>
      <c r="Q229" s="34"/>
      <c r="R229" s="34"/>
      <c r="S229" s="34"/>
      <c r="T229" s="88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" t="s">
        <v>47</v>
      </c>
      <c r="AG229" s="10"/>
      <c r="AH229" s="10"/>
      <c r="AI229" s="10"/>
      <c r="AJ229" s="10"/>
      <c r="AK229" s="306" t="s">
        <v>62</v>
      </c>
      <c r="AL229" s="306"/>
      <c r="AM229" s="306"/>
      <c r="AN229" s="306"/>
      <c r="AO229" s="306"/>
      <c r="AP229" s="306"/>
      <c r="AQ229" s="8"/>
    </row>
    <row r="230" spans="2:45" ht="15.75">
      <c r="B230" s="9"/>
      <c r="C230" s="3" t="s">
        <v>46</v>
      </c>
      <c r="D230" s="33"/>
      <c r="E230" s="100"/>
      <c r="F230" s="100"/>
      <c r="G230" s="100"/>
      <c r="H230" s="100"/>
      <c r="I230" s="100"/>
      <c r="J230" s="100"/>
      <c r="K230" s="100"/>
      <c r="L230" s="100"/>
      <c r="M230" s="99"/>
      <c r="N230" s="93"/>
      <c r="O230" s="99"/>
      <c r="P230" s="99"/>
      <c r="Q230" s="120"/>
      <c r="R230" s="120"/>
      <c r="S230" s="120"/>
      <c r="T230" s="225"/>
      <c r="U230" s="101"/>
      <c r="V230" s="99"/>
      <c r="W230" s="99"/>
      <c r="X230" s="99"/>
      <c r="Y230" s="99"/>
      <c r="Z230" s="120"/>
      <c r="AA230" s="120"/>
      <c r="AB230" s="120"/>
      <c r="AC230" s="101"/>
      <c r="AD230" s="101"/>
      <c r="AE230" s="99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7"/>
    </row>
    <row r="231" spans="2:45">
      <c r="B231" s="9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91"/>
      <c r="O231" s="10"/>
      <c r="P231" s="10"/>
      <c r="Q231" s="10"/>
      <c r="R231" s="10"/>
      <c r="S231" s="10"/>
      <c r="T231" s="3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8"/>
    </row>
    <row r="232" spans="2:45" ht="19.5" customHeight="1">
      <c r="B232" s="9"/>
      <c r="C232" s="319" t="s">
        <v>227</v>
      </c>
      <c r="D232" s="319" t="s">
        <v>99</v>
      </c>
      <c r="E232" s="322" t="s">
        <v>100</v>
      </c>
      <c r="F232" s="323"/>
      <c r="G232" s="323"/>
      <c r="H232" s="323"/>
      <c r="I232" s="323"/>
      <c r="J232" s="324"/>
      <c r="K232" s="322" t="s">
        <v>101</v>
      </c>
      <c r="L232" s="323"/>
      <c r="M232" s="324"/>
      <c r="N232" s="322" t="s">
        <v>102</v>
      </c>
      <c r="O232" s="323"/>
      <c r="P232" s="323"/>
      <c r="Q232" s="323"/>
      <c r="R232" s="323"/>
      <c r="S232" s="323"/>
      <c r="T232" s="323"/>
      <c r="U232" s="323"/>
      <c r="V232" s="323"/>
      <c r="W232" s="323"/>
      <c r="X232" s="323"/>
      <c r="Y232" s="323"/>
      <c r="Z232" s="323"/>
      <c r="AA232" s="323"/>
      <c r="AB232" s="323"/>
      <c r="AC232" s="323"/>
      <c r="AD232" s="323"/>
      <c r="AE232" s="324"/>
      <c r="AF232" s="322" t="s">
        <v>68</v>
      </c>
      <c r="AG232" s="323"/>
      <c r="AH232" s="324"/>
      <c r="AI232" s="322" t="s">
        <v>103</v>
      </c>
      <c r="AJ232" s="323"/>
      <c r="AK232" s="323"/>
      <c r="AL232" s="324"/>
      <c r="AM232" s="322" t="s">
        <v>104</v>
      </c>
      <c r="AN232" s="323"/>
      <c r="AO232" s="323"/>
      <c r="AP232" s="324"/>
      <c r="AQ232" s="8"/>
    </row>
    <row r="233" spans="2:45" ht="24.75" customHeight="1">
      <c r="B233" s="9"/>
      <c r="C233" s="320"/>
      <c r="D233" s="321"/>
      <c r="E233" s="325"/>
      <c r="F233" s="326"/>
      <c r="G233" s="326"/>
      <c r="H233" s="326"/>
      <c r="I233" s="326"/>
      <c r="J233" s="327"/>
      <c r="K233" s="325"/>
      <c r="L233" s="326"/>
      <c r="M233" s="327"/>
      <c r="N233" s="373" t="s">
        <v>170</v>
      </c>
      <c r="O233" s="374"/>
      <c r="P233" s="374"/>
      <c r="Q233" s="374"/>
      <c r="R233" s="374"/>
      <c r="S233" s="374"/>
      <c r="T233" s="374"/>
      <c r="U233" s="374"/>
      <c r="V233" s="375"/>
      <c r="W233" s="373" t="s">
        <v>174</v>
      </c>
      <c r="X233" s="374"/>
      <c r="Y233" s="374"/>
      <c r="Z233" s="374"/>
      <c r="AA233" s="374"/>
      <c r="AB233" s="374"/>
      <c r="AC233" s="374"/>
      <c r="AD233" s="374"/>
      <c r="AE233" s="375"/>
      <c r="AF233" s="325"/>
      <c r="AG233" s="326"/>
      <c r="AH233" s="327"/>
      <c r="AI233" s="325"/>
      <c r="AJ233" s="326"/>
      <c r="AK233" s="326"/>
      <c r="AL233" s="327"/>
      <c r="AM233" s="325"/>
      <c r="AN233" s="326"/>
      <c r="AO233" s="326"/>
      <c r="AP233" s="327"/>
      <c r="AQ233" s="8"/>
    </row>
    <row r="234" spans="2:45" ht="72.75" customHeight="1">
      <c r="B234" s="9"/>
      <c r="C234" s="320"/>
      <c r="D234" s="266" t="s">
        <v>105</v>
      </c>
      <c r="E234" s="266" t="s">
        <v>106</v>
      </c>
      <c r="F234" s="266" t="s">
        <v>107</v>
      </c>
      <c r="G234" s="266" t="s">
        <v>108</v>
      </c>
      <c r="H234" s="266" t="s">
        <v>109</v>
      </c>
      <c r="I234" s="266" t="s">
        <v>110</v>
      </c>
      <c r="J234" s="266" t="s">
        <v>121</v>
      </c>
      <c r="K234" s="266" t="s">
        <v>111</v>
      </c>
      <c r="L234" s="266" t="s">
        <v>112</v>
      </c>
      <c r="M234" s="266" t="s">
        <v>79</v>
      </c>
      <c r="N234" s="414" t="s">
        <v>122</v>
      </c>
      <c r="O234" s="415"/>
      <c r="P234" s="415"/>
      <c r="Q234" s="418" t="s">
        <v>181</v>
      </c>
      <c r="R234" s="418"/>
      <c r="S234" s="418"/>
      <c r="T234" s="418" t="s">
        <v>182</v>
      </c>
      <c r="U234" s="418"/>
      <c r="V234" s="418"/>
      <c r="W234" s="253" t="s">
        <v>172</v>
      </c>
      <c r="X234" s="253"/>
      <c r="Y234" s="253"/>
      <c r="Z234" s="418" t="s">
        <v>173</v>
      </c>
      <c r="AA234" s="418"/>
      <c r="AB234" s="418"/>
      <c r="AC234" s="416" t="s">
        <v>180</v>
      </c>
      <c r="AD234" s="416"/>
      <c r="AE234" s="417"/>
      <c r="AF234" s="266" t="s">
        <v>113</v>
      </c>
      <c r="AG234" s="266" t="s">
        <v>114</v>
      </c>
      <c r="AH234" s="266" t="s">
        <v>80</v>
      </c>
      <c r="AI234" s="268" t="s">
        <v>123</v>
      </c>
      <c r="AJ234" s="268"/>
      <c r="AK234" s="268" t="s">
        <v>124</v>
      </c>
      <c r="AL234" s="268"/>
      <c r="AM234" s="268" t="s">
        <v>115</v>
      </c>
      <c r="AN234" s="268"/>
      <c r="AO234" s="268" t="s">
        <v>116</v>
      </c>
      <c r="AP234" s="268"/>
      <c r="AQ234" s="8"/>
    </row>
    <row r="235" spans="2:45" ht="47.25" customHeight="1">
      <c r="B235" s="9"/>
      <c r="C235" s="320"/>
      <c r="D235" s="318"/>
      <c r="E235" s="318"/>
      <c r="F235" s="318"/>
      <c r="G235" s="318"/>
      <c r="H235" s="318"/>
      <c r="I235" s="318"/>
      <c r="J235" s="318"/>
      <c r="K235" s="318"/>
      <c r="L235" s="318"/>
      <c r="M235" s="318"/>
      <c r="N235" s="201">
        <v>2016</v>
      </c>
      <c r="O235" s="202"/>
      <c r="P235" s="203"/>
      <c r="Q235" s="328">
        <v>2017</v>
      </c>
      <c r="R235" s="329"/>
      <c r="S235" s="330"/>
      <c r="T235" s="328">
        <v>2018</v>
      </c>
      <c r="U235" s="329"/>
      <c r="V235" s="330"/>
      <c r="W235" s="201">
        <v>2016</v>
      </c>
      <c r="X235" s="202"/>
      <c r="Y235" s="203"/>
      <c r="Z235" s="328">
        <v>2017</v>
      </c>
      <c r="AA235" s="329"/>
      <c r="AB235" s="330"/>
      <c r="AC235" s="328">
        <v>2018</v>
      </c>
      <c r="AD235" s="329"/>
      <c r="AE235" s="330"/>
      <c r="AF235" s="318"/>
      <c r="AG235" s="318"/>
      <c r="AH235" s="318"/>
      <c r="AI235" s="266" t="s">
        <v>117</v>
      </c>
      <c r="AJ235" s="266" t="s">
        <v>118</v>
      </c>
      <c r="AK235" s="266" t="s">
        <v>117</v>
      </c>
      <c r="AL235" s="266" t="s">
        <v>118</v>
      </c>
      <c r="AM235" s="266" t="s">
        <v>117</v>
      </c>
      <c r="AN235" s="266" t="s">
        <v>119</v>
      </c>
      <c r="AO235" s="266" t="s">
        <v>117</v>
      </c>
      <c r="AP235" s="266" t="s">
        <v>118</v>
      </c>
      <c r="AQ235" s="8"/>
    </row>
    <row r="236" spans="2:45" ht="105.75" customHeight="1">
      <c r="B236" s="9"/>
      <c r="C236" s="321"/>
      <c r="D236" s="267"/>
      <c r="E236" s="267"/>
      <c r="F236" s="267"/>
      <c r="G236" s="267"/>
      <c r="H236" s="267"/>
      <c r="I236" s="267"/>
      <c r="J236" s="267"/>
      <c r="K236" s="267"/>
      <c r="L236" s="267"/>
      <c r="M236" s="267"/>
      <c r="N236" s="102" t="s">
        <v>150</v>
      </c>
      <c r="O236" s="102" t="s">
        <v>152</v>
      </c>
      <c r="P236" s="123" t="s">
        <v>153</v>
      </c>
      <c r="Q236" s="151" t="s">
        <v>150</v>
      </c>
      <c r="R236" s="151" t="s">
        <v>152</v>
      </c>
      <c r="S236" s="151" t="s">
        <v>153</v>
      </c>
      <c r="T236" s="210" t="s">
        <v>150</v>
      </c>
      <c r="U236" s="151" t="s">
        <v>152</v>
      </c>
      <c r="V236" s="151" t="s">
        <v>153</v>
      </c>
      <c r="W236" s="130" t="s">
        <v>150</v>
      </c>
      <c r="X236" s="130" t="s">
        <v>152</v>
      </c>
      <c r="Y236" s="130" t="s">
        <v>153</v>
      </c>
      <c r="Z236" s="151" t="s">
        <v>150</v>
      </c>
      <c r="AA236" s="151" t="s">
        <v>152</v>
      </c>
      <c r="AB236" s="151" t="s">
        <v>153</v>
      </c>
      <c r="AC236" s="173" t="s">
        <v>150</v>
      </c>
      <c r="AD236" s="136" t="s">
        <v>152</v>
      </c>
      <c r="AE236" s="136" t="s">
        <v>153</v>
      </c>
      <c r="AF236" s="267"/>
      <c r="AG236" s="267"/>
      <c r="AH236" s="267"/>
      <c r="AI236" s="267"/>
      <c r="AJ236" s="267"/>
      <c r="AK236" s="267"/>
      <c r="AL236" s="267"/>
      <c r="AM236" s="267"/>
      <c r="AN236" s="267"/>
      <c r="AO236" s="267"/>
      <c r="AP236" s="267"/>
      <c r="AQ236" s="8"/>
    </row>
    <row r="237" spans="2:45" s="178" customFormat="1" ht="98.25" customHeight="1">
      <c r="B237" s="174"/>
      <c r="C237" s="137" t="s">
        <v>209</v>
      </c>
      <c r="D237" s="175">
        <v>1</v>
      </c>
      <c r="E237" s="157" t="s">
        <v>28</v>
      </c>
      <c r="F237" s="137">
        <v>1</v>
      </c>
      <c r="G237" s="137"/>
      <c r="H237" s="137"/>
      <c r="I237" s="137" t="s">
        <v>28</v>
      </c>
      <c r="J237" s="157"/>
      <c r="K237" s="157" t="s">
        <v>28</v>
      </c>
      <c r="L237" s="157" t="s">
        <v>28</v>
      </c>
      <c r="M237" s="157" t="s">
        <v>28</v>
      </c>
      <c r="N237" s="243">
        <v>486500</v>
      </c>
      <c r="O237" s="243">
        <v>194000</v>
      </c>
      <c r="P237" s="243">
        <v>186628</v>
      </c>
      <c r="Q237" s="431">
        <v>486500</v>
      </c>
      <c r="R237" s="431">
        <v>50450</v>
      </c>
      <c r="S237" s="431">
        <v>47950</v>
      </c>
      <c r="T237" s="240">
        <v>56000</v>
      </c>
      <c r="U237" s="240">
        <v>19908</v>
      </c>
      <c r="V237" s="240">
        <v>19800</v>
      </c>
      <c r="W237" s="161"/>
      <c r="X237" s="161"/>
      <c r="Y237" s="161"/>
      <c r="Z237" s="161"/>
      <c r="AA237" s="161"/>
      <c r="AB237" s="161"/>
      <c r="AC237" s="240">
        <v>140000</v>
      </c>
      <c r="AD237" s="240">
        <v>0</v>
      </c>
      <c r="AE237" s="240">
        <v>0</v>
      </c>
      <c r="AF237" s="176"/>
      <c r="AG237" s="176"/>
      <c r="AH237" s="176"/>
      <c r="AI237" s="422" t="s">
        <v>136</v>
      </c>
      <c r="AJ237" s="423"/>
      <c r="AK237" s="423"/>
      <c r="AL237" s="424"/>
      <c r="AM237" s="422" t="s">
        <v>148</v>
      </c>
      <c r="AN237" s="423"/>
      <c r="AO237" s="423"/>
      <c r="AP237" s="424"/>
      <c r="AQ237" s="177"/>
      <c r="AS237" s="154"/>
    </row>
    <row r="238" spans="2:45" s="178" customFormat="1" ht="90" customHeight="1">
      <c r="B238" s="174"/>
      <c r="C238" s="137" t="s">
        <v>210</v>
      </c>
      <c r="D238" s="175">
        <v>1</v>
      </c>
      <c r="E238" s="157" t="s">
        <v>28</v>
      </c>
      <c r="F238" s="137">
        <v>1</v>
      </c>
      <c r="G238" s="137"/>
      <c r="H238" s="137"/>
      <c r="I238" s="137" t="s">
        <v>28</v>
      </c>
      <c r="J238" s="157"/>
      <c r="K238" s="157" t="s">
        <v>28</v>
      </c>
      <c r="L238" s="157" t="s">
        <v>28</v>
      </c>
      <c r="M238" s="157" t="s">
        <v>28</v>
      </c>
      <c r="N238" s="243"/>
      <c r="O238" s="243"/>
      <c r="P238" s="243"/>
      <c r="Q238" s="431"/>
      <c r="R238" s="431"/>
      <c r="S238" s="431"/>
      <c r="T238" s="240">
        <v>103000</v>
      </c>
      <c r="U238" s="240">
        <v>19999.080000000002</v>
      </c>
      <c r="V238" s="240"/>
      <c r="W238" s="161"/>
      <c r="X238" s="161"/>
      <c r="Y238" s="161"/>
      <c r="Z238" s="161"/>
      <c r="AA238" s="161"/>
      <c r="AB238" s="161"/>
      <c r="AC238" s="240">
        <v>140000</v>
      </c>
      <c r="AD238" s="240">
        <v>0</v>
      </c>
      <c r="AE238" s="240">
        <v>0</v>
      </c>
      <c r="AF238" s="176"/>
      <c r="AG238" s="176"/>
      <c r="AH238" s="176"/>
      <c r="AI238" s="425"/>
      <c r="AJ238" s="426"/>
      <c r="AK238" s="426"/>
      <c r="AL238" s="427"/>
      <c r="AM238" s="425"/>
      <c r="AN238" s="426"/>
      <c r="AO238" s="426"/>
      <c r="AP238" s="427"/>
      <c r="AQ238" s="177"/>
    </row>
    <row r="239" spans="2:45" s="178" customFormat="1" ht="95.25" customHeight="1">
      <c r="B239" s="174"/>
      <c r="C239" s="137" t="s">
        <v>211</v>
      </c>
      <c r="D239" s="175">
        <v>1</v>
      </c>
      <c r="E239" s="157" t="s">
        <v>28</v>
      </c>
      <c r="F239" s="137">
        <v>1</v>
      </c>
      <c r="G239" s="137"/>
      <c r="H239" s="137"/>
      <c r="I239" s="137" t="s">
        <v>28</v>
      </c>
      <c r="J239" s="157"/>
      <c r="K239" s="157" t="s">
        <v>28</v>
      </c>
      <c r="L239" s="157" t="s">
        <v>28</v>
      </c>
      <c r="M239" s="157" t="s">
        <v>28</v>
      </c>
      <c r="N239" s="243"/>
      <c r="O239" s="243"/>
      <c r="P239" s="243"/>
      <c r="Q239" s="431"/>
      <c r="R239" s="431"/>
      <c r="S239" s="431"/>
      <c r="T239" s="240">
        <v>40000</v>
      </c>
      <c r="U239" s="240"/>
      <c r="V239" s="240"/>
      <c r="W239" s="161">
        <v>0</v>
      </c>
      <c r="X239" s="161">
        <v>0</v>
      </c>
      <c r="Y239" s="161">
        <v>0</v>
      </c>
      <c r="Z239" s="161"/>
      <c r="AA239" s="161"/>
      <c r="AB239" s="161"/>
      <c r="AC239" s="240">
        <v>90000</v>
      </c>
      <c r="AD239" s="240">
        <v>0</v>
      </c>
      <c r="AE239" s="240">
        <v>0</v>
      </c>
      <c r="AF239" s="161" t="s">
        <v>28</v>
      </c>
      <c r="AG239" s="161" t="s">
        <v>28</v>
      </c>
      <c r="AH239" s="161" t="s">
        <v>28</v>
      </c>
      <c r="AI239" s="425"/>
      <c r="AJ239" s="426"/>
      <c r="AK239" s="426"/>
      <c r="AL239" s="427"/>
      <c r="AM239" s="425"/>
      <c r="AN239" s="426"/>
      <c r="AO239" s="426"/>
      <c r="AP239" s="427"/>
      <c r="AQ239" s="177"/>
    </row>
    <row r="240" spans="2:45" s="178" customFormat="1" ht="110.25" customHeight="1">
      <c r="B240" s="174"/>
      <c r="C240" s="137" t="s">
        <v>212</v>
      </c>
      <c r="D240" s="175">
        <v>1</v>
      </c>
      <c r="E240" s="157" t="s">
        <v>28</v>
      </c>
      <c r="F240" s="137">
        <v>1</v>
      </c>
      <c r="G240" s="137"/>
      <c r="H240" s="137"/>
      <c r="I240" s="137" t="s">
        <v>28</v>
      </c>
      <c r="J240" s="157"/>
      <c r="K240" s="157" t="s">
        <v>28</v>
      </c>
      <c r="L240" s="157" t="s">
        <v>28</v>
      </c>
      <c r="M240" s="157" t="s">
        <v>28</v>
      </c>
      <c r="N240" s="243"/>
      <c r="O240" s="243"/>
      <c r="P240" s="243"/>
      <c r="Q240" s="431"/>
      <c r="R240" s="431"/>
      <c r="S240" s="431"/>
      <c r="T240" s="240">
        <v>106000</v>
      </c>
      <c r="U240" s="240"/>
      <c r="V240" s="240"/>
      <c r="W240" s="161"/>
      <c r="X240" s="161"/>
      <c r="Y240" s="161"/>
      <c r="Z240" s="161"/>
      <c r="AA240" s="161"/>
      <c r="AB240" s="161"/>
      <c r="AC240" s="240">
        <v>70000</v>
      </c>
      <c r="AD240" s="240">
        <v>0</v>
      </c>
      <c r="AE240" s="240">
        <v>0</v>
      </c>
      <c r="AF240" s="243">
        <v>387000</v>
      </c>
      <c r="AG240" s="243">
        <v>653000</v>
      </c>
      <c r="AH240" s="243">
        <f>SUM(AF240:AG240)</f>
        <v>1040000</v>
      </c>
      <c r="AI240" s="425"/>
      <c r="AJ240" s="426"/>
      <c r="AK240" s="426"/>
      <c r="AL240" s="427"/>
      <c r="AM240" s="425"/>
      <c r="AN240" s="426"/>
      <c r="AO240" s="426"/>
      <c r="AP240" s="427"/>
      <c r="AQ240" s="177"/>
    </row>
    <row r="241" spans="2:43" s="178" customFormat="1" ht="125.25" customHeight="1">
      <c r="B241" s="174"/>
      <c r="C241" s="137" t="s">
        <v>213</v>
      </c>
      <c r="D241" s="175">
        <v>1</v>
      </c>
      <c r="E241" s="157" t="s">
        <v>28</v>
      </c>
      <c r="F241" s="137">
        <v>1</v>
      </c>
      <c r="G241" s="137"/>
      <c r="H241" s="137"/>
      <c r="I241" s="137" t="s">
        <v>28</v>
      </c>
      <c r="J241" s="157"/>
      <c r="K241" s="157" t="s">
        <v>28</v>
      </c>
      <c r="L241" s="157" t="s">
        <v>28</v>
      </c>
      <c r="M241" s="157" t="s">
        <v>28</v>
      </c>
      <c r="N241" s="243"/>
      <c r="O241" s="243"/>
      <c r="P241" s="243">
        <v>0</v>
      </c>
      <c r="Q241" s="431"/>
      <c r="R241" s="431"/>
      <c r="S241" s="431"/>
      <c r="T241" s="240">
        <v>444000</v>
      </c>
      <c r="U241" s="240">
        <v>19908.919999999998</v>
      </c>
      <c r="V241" s="240"/>
      <c r="W241" s="161"/>
      <c r="X241" s="161"/>
      <c r="Y241" s="161"/>
      <c r="Z241" s="161"/>
      <c r="AA241" s="161"/>
      <c r="AB241" s="161"/>
      <c r="AC241" s="240">
        <v>20000</v>
      </c>
      <c r="AD241" s="240">
        <v>0</v>
      </c>
      <c r="AE241" s="240">
        <v>0</v>
      </c>
      <c r="AF241" s="243">
        <v>6588000</v>
      </c>
      <c r="AG241" s="243">
        <v>6764000</v>
      </c>
      <c r="AH241" s="243">
        <f>SUM(AF241:AG241)</f>
        <v>13352000</v>
      </c>
      <c r="AI241" s="428"/>
      <c r="AJ241" s="429"/>
      <c r="AK241" s="429"/>
      <c r="AL241" s="430"/>
      <c r="AM241" s="428"/>
      <c r="AN241" s="429"/>
      <c r="AO241" s="429"/>
      <c r="AP241" s="430"/>
      <c r="AQ241" s="177"/>
    </row>
    <row r="242" spans="2:43" ht="141" customHeight="1">
      <c r="B242" s="9"/>
      <c r="C242" s="149" t="s">
        <v>33</v>
      </c>
      <c r="D242" s="149">
        <f t="shared" ref="D242:AE242" si="10">SUM(D237:D241)</f>
        <v>5</v>
      </c>
      <c r="E242" s="149">
        <f t="shared" si="10"/>
        <v>0</v>
      </c>
      <c r="F242" s="149">
        <f t="shared" si="10"/>
        <v>5</v>
      </c>
      <c r="G242" s="149">
        <f t="shared" si="10"/>
        <v>0</v>
      </c>
      <c r="H242" s="149">
        <f t="shared" si="10"/>
        <v>0</v>
      </c>
      <c r="I242" s="149">
        <f t="shared" si="10"/>
        <v>0</v>
      </c>
      <c r="J242" s="149">
        <f t="shared" si="10"/>
        <v>0</v>
      </c>
      <c r="K242" s="149">
        <f t="shared" si="10"/>
        <v>0</v>
      </c>
      <c r="L242" s="150">
        <f t="shared" si="10"/>
        <v>0</v>
      </c>
      <c r="M242" s="151">
        <f t="shared" si="10"/>
        <v>0</v>
      </c>
      <c r="N242" s="241">
        <f t="shared" si="10"/>
        <v>486500</v>
      </c>
      <c r="O242" s="241">
        <f t="shared" si="10"/>
        <v>194000</v>
      </c>
      <c r="P242" s="241">
        <f t="shared" si="10"/>
        <v>186628</v>
      </c>
      <c r="Q242" s="241">
        <f t="shared" si="10"/>
        <v>486500</v>
      </c>
      <c r="R242" s="241">
        <f t="shared" si="10"/>
        <v>50450</v>
      </c>
      <c r="S242" s="241">
        <f t="shared" si="10"/>
        <v>47950</v>
      </c>
      <c r="T242" s="241">
        <f t="shared" si="10"/>
        <v>749000</v>
      </c>
      <c r="U242" s="241">
        <f>SUM(U237:U241)</f>
        <v>59816</v>
      </c>
      <c r="V242" s="241">
        <f t="shared" si="10"/>
        <v>19800</v>
      </c>
      <c r="W242" s="241">
        <f t="shared" si="10"/>
        <v>0</v>
      </c>
      <c r="X242" s="241">
        <f t="shared" si="10"/>
        <v>0</v>
      </c>
      <c r="Y242" s="241">
        <f t="shared" si="10"/>
        <v>0</v>
      </c>
      <c r="Z242" s="241">
        <f t="shared" si="10"/>
        <v>0</v>
      </c>
      <c r="AA242" s="241">
        <f t="shared" si="10"/>
        <v>0</v>
      </c>
      <c r="AB242" s="241">
        <f t="shared" si="10"/>
        <v>0</v>
      </c>
      <c r="AC242" s="241">
        <f t="shared" si="10"/>
        <v>460000</v>
      </c>
      <c r="AD242" s="241">
        <f t="shared" si="10"/>
        <v>0</v>
      </c>
      <c r="AE242" s="241">
        <f t="shared" si="10"/>
        <v>0</v>
      </c>
      <c r="AF242" s="241"/>
      <c r="AG242" s="241"/>
      <c r="AH242" s="241"/>
      <c r="AI242" s="241"/>
      <c r="AJ242" s="241"/>
      <c r="AK242" s="241"/>
      <c r="AL242" s="241"/>
      <c r="AM242" s="241"/>
      <c r="AN242" s="241"/>
      <c r="AO242" s="241"/>
      <c r="AP242" s="241"/>
      <c r="AQ242" s="8"/>
    </row>
    <row r="243" spans="2:43" ht="15" customHeight="1">
      <c r="B243" s="9"/>
      <c r="C243" s="10"/>
      <c r="D243" s="10"/>
      <c r="E243" s="10"/>
      <c r="F243" s="10"/>
      <c r="G243" s="10"/>
      <c r="H243" s="10"/>
      <c r="I243" s="10"/>
      <c r="J243" s="10"/>
      <c r="K243" s="91"/>
      <c r="L243" s="91"/>
      <c r="M243" s="91"/>
      <c r="N243" s="91"/>
      <c r="O243" s="91"/>
      <c r="P243" s="91"/>
      <c r="Q243" s="91"/>
      <c r="R243" s="91"/>
      <c r="S243" s="91"/>
      <c r="T243" s="227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10"/>
      <c r="AJ243" s="10"/>
      <c r="AK243" s="10"/>
      <c r="AL243" s="10"/>
      <c r="AM243" s="10"/>
      <c r="AN243" s="10"/>
      <c r="AO243" s="10"/>
      <c r="AP243" s="10"/>
      <c r="AQ243" s="8"/>
    </row>
    <row r="244" spans="2:43" ht="15" hidden="1" customHeight="1">
      <c r="B244" s="9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91"/>
      <c r="O244" s="10"/>
      <c r="P244" s="10"/>
      <c r="Q244" s="10"/>
      <c r="R244" s="10"/>
      <c r="S244" s="10"/>
      <c r="T244" s="3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8"/>
    </row>
    <row r="245" spans="2:43" ht="15" hidden="1" customHeight="1">
      <c r="B245" s="9"/>
      <c r="C245" s="3" t="s">
        <v>35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91"/>
      <c r="O245" s="10"/>
      <c r="P245" s="10"/>
      <c r="Q245" s="10"/>
      <c r="R245" s="10"/>
      <c r="S245" s="10"/>
      <c r="T245" s="3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3" t="s">
        <v>36</v>
      </c>
      <c r="AH245" s="10"/>
      <c r="AI245" s="10"/>
      <c r="AJ245" s="10"/>
      <c r="AK245" s="10"/>
      <c r="AL245" s="10"/>
      <c r="AM245" s="10"/>
      <c r="AN245" s="10"/>
      <c r="AO245" s="10"/>
      <c r="AP245" s="10"/>
      <c r="AQ245" s="8"/>
    </row>
    <row r="246" spans="2:43" ht="15" hidden="1" customHeight="1">
      <c r="B246" s="9"/>
      <c r="C246" s="3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91"/>
      <c r="O246" s="10"/>
      <c r="P246" s="10"/>
      <c r="Q246" s="10"/>
      <c r="R246" s="10"/>
      <c r="S246" s="10"/>
      <c r="T246" s="3"/>
      <c r="U246" s="10"/>
      <c r="V246" s="10"/>
      <c r="W246" s="103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8"/>
    </row>
    <row r="247" spans="2:43" ht="15" hidden="1" customHeight="1">
      <c r="B247" s="9"/>
      <c r="C247" s="3" t="s">
        <v>37</v>
      </c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91"/>
      <c r="O247" s="10"/>
      <c r="P247" s="10"/>
      <c r="Q247" s="10"/>
      <c r="R247" s="10"/>
      <c r="S247" s="10"/>
      <c r="T247" s="3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3" t="s">
        <v>38</v>
      </c>
      <c r="AH247" s="10"/>
      <c r="AI247" s="10"/>
      <c r="AJ247" s="10"/>
      <c r="AK247" s="10"/>
      <c r="AL247" s="10"/>
      <c r="AM247" s="10"/>
      <c r="AN247" s="10"/>
      <c r="AO247" s="10"/>
      <c r="AP247" s="10"/>
      <c r="AQ247" s="8"/>
    </row>
    <row r="248" spans="2:43" ht="15" hidden="1" customHeight="1">
      <c r="B248" s="9"/>
      <c r="C248" s="3" t="s">
        <v>39</v>
      </c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91"/>
      <c r="O248" s="10"/>
      <c r="P248" s="10"/>
      <c r="Q248" s="10"/>
      <c r="R248" s="10"/>
      <c r="S248" s="10"/>
      <c r="T248" s="3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3" t="s">
        <v>39</v>
      </c>
      <c r="AH248" s="10"/>
      <c r="AI248" s="10"/>
      <c r="AJ248" s="10"/>
      <c r="AK248" s="10"/>
      <c r="AL248" s="10"/>
      <c r="AM248" s="10"/>
      <c r="AN248" s="10"/>
      <c r="AO248" s="10"/>
      <c r="AP248" s="10"/>
      <c r="AQ248" s="8"/>
    </row>
    <row r="249" spans="2:43" hidden="1">
      <c r="B249" s="9"/>
      <c r="C249" s="3" t="s">
        <v>40</v>
      </c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91"/>
      <c r="O249" s="10"/>
      <c r="P249" s="10"/>
      <c r="Q249" s="10"/>
      <c r="R249" s="10"/>
      <c r="S249" s="10"/>
      <c r="T249" s="3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3" t="s">
        <v>40</v>
      </c>
      <c r="AH249" s="10"/>
      <c r="AI249" s="10"/>
      <c r="AJ249" s="10"/>
      <c r="AK249" s="10"/>
      <c r="AL249" s="10"/>
      <c r="AM249" s="10"/>
      <c r="AN249" s="10"/>
      <c r="AO249" s="10"/>
      <c r="AP249" s="10"/>
      <c r="AQ249" s="8"/>
    </row>
    <row r="250" spans="2:43" hidden="1">
      <c r="B250" s="9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91"/>
      <c r="O250" s="10"/>
      <c r="P250" s="10"/>
      <c r="Q250" s="10"/>
      <c r="R250" s="10"/>
      <c r="S250" s="10"/>
      <c r="T250" s="3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8"/>
    </row>
    <row r="251" spans="2:43" hidden="1">
      <c r="B251" s="9"/>
      <c r="C251" s="3" t="s">
        <v>94</v>
      </c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91"/>
      <c r="O251" s="10"/>
      <c r="P251" s="10"/>
      <c r="Q251" s="10"/>
      <c r="R251" s="10"/>
      <c r="S251" s="10"/>
      <c r="T251" s="3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8"/>
    </row>
    <row r="252" spans="2:43" hidden="1">
      <c r="B252" s="9"/>
      <c r="C252" s="28" t="s">
        <v>93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91"/>
      <c r="O252" s="10"/>
      <c r="P252" s="10"/>
      <c r="Q252" s="10"/>
      <c r="R252" s="10"/>
      <c r="S252" s="10"/>
      <c r="T252" s="3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8"/>
    </row>
    <row r="253" spans="2:43">
      <c r="B253" s="11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94"/>
      <c r="O253" s="12"/>
      <c r="P253" s="12"/>
      <c r="Q253" s="12"/>
      <c r="R253" s="12"/>
      <c r="S253" s="12"/>
      <c r="T253" s="226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3"/>
    </row>
    <row r="256" spans="2:43" ht="15.75">
      <c r="B256" s="5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90"/>
      <c r="O256" s="6"/>
      <c r="P256" s="6"/>
      <c r="Q256" s="6"/>
      <c r="R256" s="6"/>
      <c r="S256" s="6"/>
      <c r="T256" s="224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1"/>
      <c r="AN256" s="6"/>
      <c r="AO256" s="6"/>
      <c r="AP256" s="1" t="s">
        <v>97</v>
      </c>
      <c r="AQ256" s="7"/>
    </row>
    <row r="257" spans="2:45" ht="18">
      <c r="B257" s="9"/>
      <c r="C257" s="262" t="s">
        <v>98</v>
      </c>
      <c r="D257" s="262"/>
      <c r="E257" s="262"/>
      <c r="F257" s="262"/>
      <c r="G257" s="262"/>
      <c r="H257" s="262"/>
      <c r="I257" s="262"/>
      <c r="J257" s="262"/>
      <c r="K257" s="262"/>
      <c r="L257" s="262"/>
      <c r="M257" s="262"/>
      <c r="N257" s="262"/>
      <c r="O257" s="262"/>
      <c r="P257" s="262"/>
      <c r="Q257" s="262"/>
      <c r="R257" s="262"/>
      <c r="S257" s="262"/>
      <c r="T257" s="262"/>
      <c r="U257" s="262"/>
      <c r="V257" s="262"/>
      <c r="W257" s="262"/>
      <c r="X257" s="262"/>
      <c r="Y257" s="262"/>
      <c r="Z257" s="262"/>
      <c r="AA257" s="262"/>
      <c r="AB257" s="262"/>
      <c r="AC257" s="262"/>
      <c r="AD257" s="262"/>
      <c r="AE257" s="262"/>
      <c r="AF257" s="262"/>
      <c r="AG257" s="262"/>
      <c r="AH257" s="262"/>
      <c r="AI257" s="262"/>
      <c r="AJ257" s="262"/>
      <c r="AK257" s="262"/>
      <c r="AL257" s="262"/>
      <c r="AM257" s="262"/>
      <c r="AN257" s="262"/>
      <c r="AO257" s="262"/>
      <c r="AP257" s="262"/>
      <c r="AQ257" s="331"/>
    </row>
    <row r="258" spans="2:45" ht="15.75">
      <c r="B258" s="9"/>
      <c r="C258" s="256" t="str">
        <f>C4</f>
        <v>Bulan: ………… OKTOBER -DISEMBER …………  Tahun : ………2018…………..</v>
      </c>
      <c r="D258" s="256"/>
      <c r="E258" s="256"/>
      <c r="F258" s="256"/>
      <c r="G258" s="256"/>
      <c r="H258" s="256"/>
      <c r="I258" s="256"/>
      <c r="J258" s="256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56"/>
      <c r="W258" s="256"/>
      <c r="X258" s="256"/>
      <c r="Y258" s="256"/>
      <c r="Z258" s="256"/>
      <c r="AA258" s="256"/>
      <c r="AB258" s="256"/>
      <c r="AC258" s="256"/>
      <c r="AD258" s="256"/>
      <c r="AE258" s="256"/>
      <c r="AF258" s="256"/>
      <c r="AG258" s="256"/>
      <c r="AH258" s="256"/>
      <c r="AI258" s="256"/>
      <c r="AJ258" s="256"/>
      <c r="AK258" s="256"/>
      <c r="AL258" s="256"/>
      <c r="AM258" s="256"/>
      <c r="AN258" s="256"/>
      <c r="AO258" s="256"/>
      <c r="AP258" s="256"/>
      <c r="AQ258" s="332"/>
    </row>
    <row r="259" spans="2:45">
      <c r="B259" s="9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91"/>
      <c r="O259" s="10"/>
      <c r="P259" s="10"/>
      <c r="Q259" s="10"/>
      <c r="R259" s="10"/>
      <c r="S259" s="10"/>
      <c r="T259" s="3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8"/>
    </row>
    <row r="260" spans="2:45" ht="15.75">
      <c r="B260" s="9"/>
      <c r="C260" s="3" t="s">
        <v>42</v>
      </c>
      <c r="D260" s="307" t="s">
        <v>41</v>
      </c>
      <c r="E260" s="307"/>
      <c r="F260" s="307"/>
      <c r="G260" s="307"/>
      <c r="H260" s="307"/>
      <c r="I260" s="307"/>
      <c r="J260" s="307"/>
      <c r="K260" s="307"/>
      <c r="L260" s="307"/>
      <c r="M260" s="34"/>
      <c r="N260" s="92"/>
      <c r="O260" s="34"/>
      <c r="P260" s="34"/>
      <c r="Q260" s="34"/>
      <c r="R260" s="34"/>
      <c r="S260" s="34"/>
      <c r="T260" s="88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" t="s">
        <v>95</v>
      </c>
      <c r="AG260" s="10"/>
      <c r="AH260" s="10"/>
      <c r="AI260" s="10"/>
      <c r="AJ260" s="10"/>
      <c r="AK260" s="307" t="s">
        <v>49</v>
      </c>
      <c r="AL260" s="307"/>
      <c r="AM260" s="307"/>
      <c r="AN260" s="307"/>
      <c r="AO260" s="307"/>
      <c r="AP260" s="307"/>
      <c r="AQ260" s="8"/>
    </row>
    <row r="261" spans="2:45" ht="15.75">
      <c r="B261" s="9"/>
      <c r="C261" s="3" t="s">
        <v>44</v>
      </c>
      <c r="D261" s="305" t="s">
        <v>43</v>
      </c>
      <c r="E261" s="305"/>
      <c r="F261" s="305"/>
      <c r="G261" s="305"/>
      <c r="H261" s="305"/>
      <c r="I261" s="305"/>
      <c r="J261" s="305"/>
      <c r="K261" s="305"/>
      <c r="L261" s="305"/>
      <c r="M261" s="34"/>
      <c r="N261" s="92"/>
      <c r="O261" s="34"/>
      <c r="P261" s="34"/>
      <c r="Q261" s="34"/>
      <c r="R261" s="34"/>
      <c r="S261" s="34"/>
      <c r="T261" s="88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" t="s">
        <v>47</v>
      </c>
      <c r="AG261" s="10"/>
      <c r="AH261" s="10"/>
      <c r="AI261" s="10"/>
      <c r="AJ261" s="10"/>
      <c r="AK261" s="306" t="s">
        <v>63</v>
      </c>
      <c r="AL261" s="306"/>
      <c r="AM261" s="306"/>
      <c r="AN261" s="306"/>
      <c r="AO261" s="306"/>
      <c r="AP261" s="306"/>
      <c r="AQ261" s="8"/>
    </row>
    <row r="262" spans="2:45" ht="15.75">
      <c r="B262" s="9"/>
      <c r="C262" s="3" t="s">
        <v>46</v>
      </c>
      <c r="D262" s="33"/>
      <c r="E262" s="100"/>
      <c r="F262" s="100"/>
      <c r="G262" s="100"/>
      <c r="H262" s="100"/>
      <c r="I262" s="100"/>
      <c r="J262" s="100"/>
      <c r="K262" s="100"/>
      <c r="L262" s="100"/>
      <c r="M262" s="99"/>
      <c r="N262" s="93"/>
      <c r="O262" s="99"/>
      <c r="P262" s="99"/>
      <c r="Q262" s="120"/>
      <c r="R262" s="120"/>
      <c r="S262" s="120"/>
      <c r="T262" s="225"/>
      <c r="U262" s="101"/>
      <c r="V262" s="99"/>
      <c r="W262" s="99"/>
      <c r="X262" s="99"/>
      <c r="Y262" s="99"/>
      <c r="Z262" s="120"/>
      <c r="AA262" s="120"/>
      <c r="AB262" s="120"/>
      <c r="AC262" s="101"/>
      <c r="AD262" s="101"/>
      <c r="AE262" s="99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7"/>
    </row>
    <row r="263" spans="2:45">
      <c r="B263" s="9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91"/>
      <c r="O263" s="10"/>
      <c r="P263" s="10"/>
      <c r="Q263" s="10"/>
      <c r="R263" s="10"/>
      <c r="S263" s="10"/>
      <c r="T263" s="3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8"/>
    </row>
    <row r="264" spans="2:45" ht="20.25" customHeight="1">
      <c r="B264" s="9"/>
      <c r="C264" s="319" t="s">
        <v>227</v>
      </c>
      <c r="D264" s="319" t="s">
        <v>99</v>
      </c>
      <c r="E264" s="322" t="s">
        <v>100</v>
      </c>
      <c r="F264" s="323"/>
      <c r="G264" s="323"/>
      <c r="H264" s="323"/>
      <c r="I264" s="323"/>
      <c r="J264" s="324"/>
      <c r="K264" s="322" t="s">
        <v>101</v>
      </c>
      <c r="L264" s="323"/>
      <c r="M264" s="324"/>
      <c r="N264" s="322" t="s">
        <v>102</v>
      </c>
      <c r="O264" s="323"/>
      <c r="P264" s="323"/>
      <c r="Q264" s="323"/>
      <c r="R264" s="323"/>
      <c r="S264" s="323"/>
      <c r="T264" s="323"/>
      <c r="U264" s="323"/>
      <c r="V264" s="323"/>
      <c r="W264" s="323"/>
      <c r="X264" s="323"/>
      <c r="Y264" s="323"/>
      <c r="Z264" s="323"/>
      <c r="AA264" s="323"/>
      <c r="AB264" s="323"/>
      <c r="AC264" s="323"/>
      <c r="AD264" s="323"/>
      <c r="AE264" s="324"/>
      <c r="AF264" s="322" t="s">
        <v>68</v>
      </c>
      <c r="AG264" s="323"/>
      <c r="AH264" s="324"/>
      <c r="AI264" s="322" t="s">
        <v>103</v>
      </c>
      <c r="AJ264" s="323"/>
      <c r="AK264" s="323"/>
      <c r="AL264" s="324"/>
      <c r="AM264" s="322" t="s">
        <v>104</v>
      </c>
      <c r="AN264" s="323"/>
      <c r="AO264" s="323"/>
      <c r="AP264" s="324"/>
      <c r="AQ264" s="8"/>
    </row>
    <row r="265" spans="2:45" ht="20.25" customHeight="1">
      <c r="B265" s="9"/>
      <c r="C265" s="320"/>
      <c r="D265" s="321"/>
      <c r="E265" s="325"/>
      <c r="F265" s="326"/>
      <c r="G265" s="326"/>
      <c r="H265" s="326"/>
      <c r="I265" s="326"/>
      <c r="J265" s="327"/>
      <c r="K265" s="325"/>
      <c r="L265" s="326"/>
      <c r="M265" s="327"/>
      <c r="N265" s="373" t="s">
        <v>170</v>
      </c>
      <c r="O265" s="374"/>
      <c r="P265" s="374"/>
      <c r="Q265" s="374"/>
      <c r="R265" s="374"/>
      <c r="S265" s="374"/>
      <c r="T265" s="374"/>
      <c r="U265" s="374"/>
      <c r="V265" s="375"/>
      <c r="W265" s="373" t="s">
        <v>174</v>
      </c>
      <c r="X265" s="374"/>
      <c r="Y265" s="374"/>
      <c r="Z265" s="374"/>
      <c r="AA265" s="374"/>
      <c r="AB265" s="374"/>
      <c r="AC265" s="374"/>
      <c r="AD265" s="374"/>
      <c r="AE265" s="375"/>
      <c r="AF265" s="325"/>
      <c r="AG265" s="326"/>
      <c r="AH265" s="327"/>
      <c r="AI265" s="325"/>
      <c r="AJ265" s="326"/>
      <c r="AK265" s="326"/>
      <c r="AL265" s="327"/>
      <c r="AM265" s="325"/>
      <c r="AN265" s="326"/>
      <c r="AO265" s="326"/>
      <c r="AP265" s="327"/>
      <c r="AQ265" s="8"/>
    </row>
    <row r="266" spans="2:45" ht="72.75" customHeight="1">
      <c r="B266" s="9"/>
      <c r="C266" s="320"/>
      <c r="D266" s="266" t="s">
        <v>105</v>
      </c>
      <c r="E266" s="266" t="s">
        <v>106</v>
      </c>
      <c r="F266" s="266" t="s">
        <v>107</v>
      </c>
      <c r="G266" s="266" t="s">
        <v>108</v>
      </c>
      <c r="H266" s="266" t="s">
        <v>109</v>
      </c>
      <c r="I266" s="266" t="s">
        <v>110</v>
      </c>
      <c r="J266" s="266" t="s">
        <v>121</v>
      </c>
      <c r="K266" s="266" t="s">
        <v>111</v>
      </c>
      <c r="L266" s="266" t="s">
        <v>112</v>
      </c>
      <c r="M266" s="266" t="s">
        <v>79</v>
      </c>
      <c r="N266" s="336" t="s">
        <v>122</v>
      </c>
      <c r="O266" s="337"/>
      <c r="P266" s="338"/>
      <c r="Q266" s="328" t="s">
        <v>181</v>
      </c>
      <c r="R266" s="329"/>
      <c r="S266" s="330"/>
      <c r="T266" s="328" t="s">
        <v>182</v>
      </c>
      <c r="U266" s="329"/>
      <c r="V266" s="330"/>
      <c r="W266" s="339" t="s">
        <v>172</v>
      </c>
      <c r="X266" s="340"/>
      <c r="Y266" s="341"/>
      <c r="Z266" s="333" t="s">
        <v>173</v>
      </c>
      <c r="AA266" s="334"/>
      <c r="AB266" s="335"/>
      <c r="AC266" s="333" t="s">
        <v>180</v>
      </c>
      <c r="AD266" s="334"/>
      <c r="AE266" s="335"/>
      <c r="AF266" s="266" t="s">
        <v>113</v>
      </c>
      <c r="AG266" s="266" t="s">
        <v>114</v>
      </c>
      <c r="AH266" s="266" t="s">
        <v>80</v>
      </c>
      <c r="AI266" s="268" t="s">
        <v>123</v>
      </c>
      <c r="AJ266" s="268"/>
      <c r="AK266" s="268" t="s">
        <v>124</v>
      </c>
      <c r="AL266" s="268"/>
      <c r="AM266" s="268" t="s">
        <v>115</v>
      </c>
      <c r="AN266" s="268"/>
      <c r="AO266" s="268" t="s">
        <v>116</v>
      </c>
      <c r="AP266" s="268"/>
      <c r="AQ266" s="8"/>
    </row>
    <row r="267" spans="2:45" ht="52.5" customHeight="1">
      <c r="B267" s="9"/>
      <c r="C267" s="320"/>
      <c r="D267" s="318"/>
      <c r="E267" s="318"/>
      <c r="F267" s="318"/>
      <c r="G267" s="318"/>
      <c r="H267" s="318"/>
      <c r="I267" s="318"/>
      <c r="J267" s="318"/>
      <c r="K267" s="318"/>
      <c r="L267" s="318"/>
      <c r="M267" s="318"/>
      <c r="N267" s="201">
        <v>2016</v>
      </c>
      <c r="O267" s="202"/>
      <c r="P267" s="203"/>
      <c r="Q267" s="328">
        <v>2017</v>
      </c>
      <c r="R267" s="329"/>
      <c r="S267" s="330"/>
      <c r="T267" s="328">
        <v>2018</v>
      </c>
      <c r="U267" s="329"/>
      <c r="V267" s="330"/>
      <c r="W267" s="201">
        <v>2016</v>
      </c>
      <c r="X267" s="202"/>
      <c r="Y267" s="203"/>
      <c r="Z267" s="328">
        <v>2017</v>
      </c>
      <c r="AA267" s="329"/>
      <c r="AB267" s="330"/>
      <c r="AC267" s="328">
        <v>2018</v>
      </c>
      <c r="AD267" s="329"/>
      <c r="AE267" s="330"/>
      <c r="AF267" s="318"/>
      <c r="AG267" s="318"/>
      <c r="AH267" s="318"/>
      <c r="AI267" s="266" t="s">
        <v>117</v>
      </c>
      <c r="AJ267" s="266" t="s">
        <v>118</v>
      </c>
      <c r="AK267" s="266" t="s">
        <v>117</v>
      </c>
      <c r="AL267" s="266" t="s">
        <v>118</v>
      </c>
      <c r="AM267" s="266" t="s">
        <v>117</v>
      </c>
      <c r="AN267" s="266" t="s">
        <v>119</v>
      </c>
      <c r="AO267" s="266" t="s">
        <v>117</v>
      </c>
      <c r="AP267" s="266" t="s">
        <v>118</v>
      </c>
      <c r="AQ267" s="8"/>
    </row>
    <row r="268" spans="2:45" ht="103.5" customHeight="1">
      <c r="B268" s="9"/>
      <c r="C268" s="321"/>
      <c r="D268" s="267"/>
      <c r="E268" s="267"/>
      <c r="F268" s="267"/>
      <c r="G268" s="267"/>
      <c r="H268" s="267"/>
      <c r="I268" s="267"/>
      <c r="J268" s="267"/>
      <c r="K268" s="267"/>
      <c r="L268" s="267"/>
      <c r="M268" s="267"/>
      <c r="N268" s="102" t="s">
        <v>150</v>
      </c>
      <c r="O268" s="102" t="s">
        <v>152</v>
      </c>
      <c r="P268" s="102" t="s">
        <v>153</v>
      </c>
      <c r="Q268" s="136" t="s">
        <v>150</v>
      </c>
      <c r="R268" s="136" t="s">
        <v>152</v>
      </c>
      <c r="S268" s="136" t="s">
        <v>153</v>
      </c>
      <c r="T268" s="136" t="s">
        <v>150</v>
      </c>
      <c r="U268" s="136" t="s">
        <v>152</v>
      </c>
      <c r="V268" s="136" t="s">
        <v>153</v>
      </c>
      <c r="W268" s="102" t="s">
        <v>150</v>
      </c>
      <c r="X268" s="102" t="s">
        <v>152</v>
      </c>
      <c r="Y268" s="102" t="s">
        <v>153</v>
      </c>
      <c r="Z268" s="136" t="s">
        <v>150</v>
      </c>
      <c r="AA268" s="136" t="s">
        <v>152</v>
      </c>
      <c r="AB268" s="136" t="s">
        <v>153</v>
      </c>
      <c r="AC268" s="136" t="s">
        <v>150</v>
      </c>
      <c r="AD268" s="136" t="s">
        <v>152</v>
      </c>
      <c r="AE268" s="136" t="s">
        <v>153</v>
      </c>
      <c r="AF268" s="267"/>
      <c r="AG268" s="267"/>
      <c r="AH268" s="267"/>
      <c r="AI268" s="267"/>
      <c r="AJ268" s="267"/>
      <c r="AK268" s="267"/>
      <c r="AL268" s="267"/>
      <c r="AM268" s="267"/>
      <c r="AN268" s="267"/>
      <c r="AO268" s="267"/>
      <c r="AP268" s="267"/>
      <c r="AQ268" s="8"/>
    </row>
    <row r="269" spans="2:45" s="70" customFormat="1" ht="87" customHeight="1">
      <c r="B269" s="71"/>
      <c r="C269" s="137" t="s">
        <v>214</v>
      </c>
      <c r="D269" s="42">
        <v>1</v>
      </c>
      <c r="E269" s="42" t="s">
        <v>28</v>
      </c>
      <c r="F269" s="42">
        <v>1</v>
      </c>
      <c r="G269" s="41"/>
      <c r="H269" s="41"/>
      <c r="I269" s="41"/>
      <c r="J269" s="41"/>
      <c r="K269" s="42" t="s">
        <v>28</v>
      </c>
      <c r="L269" s="42" t="s">
        <v>28</v>
      </c>
      <c r="M269" s="42" t="s">
        <v>28</v>
      </c>
      <c r="N269" s="243">
        <v>136000</v>
      </c>
      <c r="O269" s="243">
        <v>55000</v>
      </c>
      <c r="P269" s="243">
        <v>50040</v>
      </c>
      <c r="Q269" s="243">
        <v>136000</v>
      </c>
      <c r="R269" s="243">
        <v>22500</v>
      </c>
      <c r="S269" s="243">
        <v>20000</v>
      </c>
      <c r="T269" s="240">
        <v>22000</v>
      </c>
      <c r="U269" s="240">
        <v>20000</v>
      </c>
      <c r="V269" s="240">
        <v>20000</v>
      </c>
      <c r="W269" s="243">
        <v>0</v>
      </c>
      <c r="X269" s="243">
        <v>0</v>
      </c>
      <c r="Y269" s="243">
        <v>0</v>
      </c>
      <c r="Z269" s="243">
        <v>0</v>
      </c>
      <c r="AA269" s="243">
        <v>0</v>
      </c>
      <c r="AB269" s="243">
        <v>0</v>
      </c>
      <c r="AC269" s="241">
        <v>30000</v>
      </c>
      <c r="AD269" s="241">
        <v>0</v>
      </c>
      <c r="AE269" s="241">
        <v>0</v>
      </c>
      <c r="AF269" s="161" t="s">
        <v>28</v>
      </c>
      <c r="AG269" s="161" t="s">
        <v>28</v>
      </c>
      <c r="AH269" s="161" t="s">
        <v>28</v>
      </c>
      <c r="AI269" s="351" t="s">
        <v>136</v>
      </c>
      <c r="AJ269" s="352"/>
      <c r="AK269" s="352"/>
      <c r="AL269" s="353"/>
      <c r="AM269" s="351" t="s">
        <v>148</v>
      </c>
      <c r="AN269" s="352"/>
      <c r="AO269" s="352"/>
      <c r="AP269" s="353"/>
      <c r="AQ269" s="72"/>
      <c r="AS269" s="158"/>
    </row>
    <row r="270" spans="2:45" s="70" customFormat="1" ht="103.5" customHeight="1">
      <c r="B270" s="71"/>
      <c r="C270" s="137" t="s">
        <v>215</v>
      </c>
      <c r="D270" s="42">
        <v>1</v>
      </c>
      <c r="E270" s="42" t="s">
        <v>28</v>
      </c>
      <c r="F270" s="42">
        <v>1</v>
      </c>
      <c r="G270" s="41"/>
      <c r="H270" s="41"/>
      <c r="I270" s="41"/>
      <c r="J270" s="41"/>
      <c r="K270" s="42" t="s">
        <v>28</v>
      </c>
      <c r="L270" s="42" t="s">
        <v>28</v>
      </c>
      <c r="M270" s="42" t="s">
        <v>28</v>
      </c>
      <c r="N270" s="243"/>
      <c r="O270" s="243"/>
      <c r="P270" s="243"/>
      <c r="Q270" s="243"/>
      <c r="R270" s="243"/>
      <c r="S270" s="243"/>
      <c r="T270" s="240">
        <v>38000</v>
      </c>
      <c r="U270" s="240"/>
      <c r="V270" s="240"/>
      <c r="W270" s="243">
        <v>0</v>
      </c>
      <c r="X270" s="243">
        <v>0</v>
      </c>
      <c r="Y270" s="243">
        <v>0</v>
      </c>
      <c r="Z270" s="243">
        <v>0</v>
      </c>
      <c r="AA270" s="243">
        <v>0</v>
      </c>
      <c r="AB270" s="243">
        <v>0</v>
      </c>
      <c r="AC270" s="241">
        <v>50000</v>
      </c>
      <c r="AD270" s="241">
        <v>0</v>
      </c>
      <c r="AE270" s="241">
        <v>0</v>
      </c>
      <c r="AF270" s="241">
        <v>1510000</v>
      </c>
      <c r="AG270" s="241">
        <v>90000</v>
      </c>
      <c r="AH270" s="241">
        <f>SUM(AF270:AG270)</f>
        <v>1600000</v>
      </c>
      <c r="AI270" s="354"/>
      <c r="AJ270" s="355"/>
      <c r="AK270" s="355"/>
      <c r="AL270" s="356"/>
      <c r="AM270" s="354"/>
      <c r="AN270" s="355"/>
      <c r="AO270" s="355"/>
      <c r="AP270" s="356"/>
      <c r="AQ270" s="72"/>
      <c r="AS270" s="158"/>
    </row>
    <row r="271" spans="2:45" s="70" customFormat="1" ht="93" customHeight="1">
      <c r="B271" s="71"/>
      <c r="C271" s="137" t="s">
        <v>216</v>
      </c>
      <c r="D271" s="42">
        <v>1</v>
      </c>
      <c r="E271" s="42" t="s">
        <v>28</v>
      </c>
      <c r="F271" s="42">
        <v>1</v>
      </c>
      <c r="G271" s="41"/>
      <c r="H271" s="41"/>
      <c r="I271" s="41"/>
      <c r="J271" s="41"/>
      <c r="K271" s="42" t="s">
        <v>28</v>
      </c>
      <c r="L271" s="42" t="s">
        <v>28</v>
      </c>
      <c r="M271" s="42" t="s">
        <v>28</v>
      </c>
      <c r="N271" s="243"/>
      <c r="O271" s="243"/>
      <c r="P271" s="243"/>
      <c r="Q271" s="243"/>
      <c r="R271" s="243"/>
      <c r="S271" s="243"/>
      <c r="T271" s="240">
        <v>48000</v>
      </c>
      <c r="U271" s="240"/>
      <c r="V271" s="240"/>
      <c r="W271" s="243">
        <v>0</v>
      </c>
      <c r="X271" s="243">
        <v>0</v>
      </c>
      <c r="Y271" s="243">
        <v>0</v>
      </c>
      <c r="Z271" s="243">
        <v>0</v>
      </c>
      <c r="AA271" s="243">
        <v>0</v>
      </c>
      <c r="AB271" s="243">
        <v>0</v>
      </c>
      <c r="AC271" s="241">
        <v>40000</v>
      </c>
      <c r="AD271" s="241">
        <v>0</v>
      </c>
      <c r="AE271" s="241">
        <v>0</v>
      </c>
      <c r="AF271" s="241" t="s">
        <v>28</v>
      </c>
      <c r="AG271" s="241" t="s">
        <v>28</v>
      </c>
      <c r="AH271" s="241" t="s">
        <v>28</v>
      </c>
      <c r="AI271" s="354"/>
      <c r="AJ271" s="355"/>
      <c r="AK271" s="355"/>
      <c r="AL271" s="356"/>
      <c r="AM271" s="354"/>
      <c r="AN271" s="355"/>
      <c r="AO271" s="355"/>
      <c r="AP271" s="356"/>
      <c r="AQ271" s="72"/>
      <c r="AS271" s="158"/>
    </row>
    <row r="272" spans="2:45" s="70" customFormat="1" ht="109.5" customHeight="1">
      <c r="B272" s="71"/>
      <c r="C272" s="137" t="s">
        <v>217</v>
      </c>
      <c r="D272" s="42">
        <v>1</v>
      </c>
      <c r="E272" s="42" t="s">
        <v>28</v>
      </c>
      <c r="F272" s="42">
        <v>1</v>
      </c>
      <c r="G272" s="41"/>
      <c r="H272" s="41"/>
      <c r="I272" s="41"/>
      <c r="J272" s="41"/>
      <c r="K272" s="42" t="s">
        <v>28</v>
      </c>
      <c r="L272" s="42" t="s">
        <v>28</v>
      </c>
      <c r="M272" s="42" t="s">
        <v>28</v>
      </c>
      <c r="N272" s="243"/>
      <c r="O272" s="243"/>
      <c r="P272" s="243"/>
      <c r="Q272" s="243"/>
      <c r="R272" s="243"/>
      <c r="S272" s="243"/>
      <c r="T272" s="240">
        <v>22000</v>
      </c>
      <c r="U272" s="240"/>
      <c r="V272" s="240"/>
      <c r="W272" s="243">
        <v>0</v>
      </c>
      <c r="X272" s="243">
        <v>0</v>
      </c>
      <c r="Y272" s="243">
        <v>0</v>
      </c>
      <c r="Z272" s="243">
        <v>0</v>
      </c>
      <c r="AA272" s="243">
        <v>0</v>
      </c>
      <c r="AB272" s="243">
        <v>0</v>
      </c>
      <c r="AC272" s="241">
        <v>50000</v>
      </c>
      <c r="AD272" s="241">
        <v>0</v>
      </c>
      <c r="AE272" s="241">
        <v>0</v>
      </c>
      <c r="AF272" s="241">
        <v>2030000</v>
      </c>
      <c r="AG272" s="241">
        <v>60000</v>
      </c>
      <c r="AH272" s="241">
        <f>SUM(AF272:AG272)</f>
        <v>2090000</v>
      </c>
      <c r="AI272" s="366"/>
      <c r="AJ272" s="367"/>
      <c r="AK272" s="367"/>
      <c r="AL272" s="368"/>
      <c r="AM272" s="366"/>
      <c r="AN272" s="367"/>
      <c r="AO272" s="367"/>
      <c r="AP272" s="368"/>
      <c r="AQ272" s="72"/>
      <c r="AS272" s="158"/>
    </row>
    <row r="273" spans="2:43" ht="120" customHeight="1">
      <c r="B273" s="9"/>
      <c r="C273" s="149" t="s">
        <v>33</v>
      </c>
      <c r="D273" s="149">
        <f>SUM(D269:D272)</f>
        <v>4</v>
      </c>
      <c r="E273" s="149">
        <f>SUM(E269:E272)</f>
        <v>0</v>
      </c>
      <c r="F273" s="149">
        <f>SUM(F269:F272)</f>
        <v>4</v>
      </c>
      <c r="G273" s="151">
        <f>SUM(G269:G272)</f>
        <v>0</v>
      </c>
      <c r="H273" s="151">
        <f>SUM(H269:H272)</f>
        <v>0</v>
      </c>
      <c r="I273" s="151"/>
      <c r="J273" s="151"/>
      <c r="K273" s="151"/>
      <c r="L273" s="150">
        <f>SUM(L266:L272)</f>
        <v>0</v>
      </c>
      <c r="M273" s="151"/>
      <c r="N273" s="241">
        <f t="shared" ref="N273:AE273" si="11">SUM(N269:N272)</f>
        <v>136000</v>
      </c>
      <c r="O273" s="241">
        <f t="shared" si="11"/>
        <v>55000</v>
      </c>
      <c r="P273" s="241">
        <f t="shared" si="11"/>
        <v>50040</v>
      </c>
      <c r="Q273" s="241">
        <f t="shared" si="11"/>
        <v>136000</v>
      </c>
      <c r="R273" s="241">
        <f t="shared" si="11"/>
        <v>22500</v>
      </c>
      <c r="S273" s="241">
        <f t="shared" si="11"/>
        <v>20000</v>
      </c>
      <c r="T273" s="241">
        <f t="shared" si="11"/>
        <v>130000</v>
      </c>
      <c r="U273" s="241">
        <f t="shared" si="11"/>
        <v>20000</v>
      </c>
      <c r="V273" s="241">
        <f t="shared" si="11"/>
        <v>20000</v>
      </c>
      <c r="W273" s="241">
        <f t="shared" si="11"/>
        <v>0</v>
      </c>
      <c r="X273" s="241">
        <f t="shared" si="11"/>
        <v>0</v>
      </c>
      <c r="Y273" s="241">
        <f t="shared" si="11"/>
        <v>0</v>
      </c>
      <c r="Z273" s="241">
        <f t="shared" si="11"/>
        <v>0</v>
      </c>
      <c r="AA273" s="241">
        <f t="shared" si="11"/>
        <v>0</v>
      </c>
      <c r="AB273" s="241">
        <f t="shared" si="11"/>
        <v>0</v>
      </c>
      <c r="AC273" s="241">
        <f t="shared" si="11"/>
        <v>170000</v>
      </c>
      <c r="AD273" s="241">
        <f t="shared" si="11"/>
        <v>0</v>
      </c>
      <c r="AE273" s="241">
        <f t="shared" si="11"/>
        <v>0</v>
      </c>
      <c r="AF273" s="241"/>
      <c r="AG273" s="241"/>
      <c r="AH273" s="241"/>
      <c r="AI273" s="241"/>
      <c r="AJ273" s="241"/>
      <c r="AK273" s="241"/>
      <c r="AL273" s="241"/>
      <c r="AM273" s="241"/>
      <c r="AN273" s="241"/>
      <c r="AO273" s="241"/>
      <c r="AP273" s="241"/>
      <c r="AQ273" s="8"/>
    </row>
    <row r="274" spans="2:43" hidden="1">
      <c r="B274" s="9"/>
      <c r="C274" s="10"/>
      <c r="D274" s="10"/>
      <c r="E274" s="10"/>
      <c r="F274" s="10"/>
      <c r="G274" s="91"/>
      <c r="H274" s="91"/>
      <c r="I274" s="91"/>
      <c r="J274" s="91"/>
      <c r="K274" s="91"/>
      <c r="L274" s="91"/>
      <c r="M274" s="91"/>
      <c r="N274" s="95"/>
      <c r="O274" s="95"/>
      <c r="P274" s="95"/>
      <c r="Q274" s="95"/>
      <c r="R274" s="95"/>
      <c r="S274" s="95"/>
      <c r="T274" s="228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1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8"/>
    </row>
    <row r="275" spans="2:43" hidden="1">
      <c r="B275" s="9"/>
      <c r="C275" s="10"/>
      <c r="D275" s="10"/>
      <c r="E275" s="10"/>
      <c r="F275" s="10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227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8"/>
    </row>
    <row r="276" spans="2:43" hidden="1">
      <c r="B276" s="9"/>
      <c r="C276" s="10"/>
      <c r="D276" s="10"/>
      <c r="E276" s="10"/>
      <c r="F276" s="10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227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8"/>
    </row>
    <row r="277" spans="2:43" hidden="1">
      <c r="B277" s="9"/>
      <c r="C277" s="3" t="s">
        <v>35</v>
      </c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91"/>
      <c r="O277" s="10"/>
      <c r="P277" s="10"/>
      <c r="Q277" s="10"/>
      <c r="R277" s="10"/>
      <c r="S277" s="10"/>
      <c r="T277" s="3"/>
      <c r="U277" s="10"/>
      <c r="V277" s="10"/>
      <c r="W277" s="103"/>
      <c r="X277" s="10"/>
      <c r="Y277" s="10"/>
      <c r="Z277" s="10"/>
      <c r="AA277" s="10"/>
      <c r="AB277" s="10"/>
      <c r="AC277" s="10"/>
      <c r="AD277" s="10"/>
      <c r="AE277" s="10"/>
      <c r="AF277" s="10"/>
      <c r="AG277" s="3" t="s">
        <v>36</v>
      </c>
      <c r="AH277" s="10"/>
      <c r="AI277" s="10"/>
      <c r="AJ277" s="10"/>
      <c r="AK277" s="10"/>
      <c r="AL277" s="10"/>
      <c r="AM277" s="10"/>
      <c r="AN277" s="10"/>
      <c r="AO277" s="10"/>
      <c r="AP277" s="10"/>
      <c r="AQ277" s="8"/>
    </row>
    <row r="278" spans="2:43" hidden="1">
      <c r="B278" s="9"/>
      <c r="C278" s="3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91"/>
      <c r="O278" s="10"/>
      <c r="P278" s="10"/>
      <c r="Q278" s="10"/>
      <c r="R278" s="10"/>
      <c r="S278" s="10"/>
      <c r="T278" s="3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8"/>
    </row>
    <row r="279" spans="2:43" hidden="1">
      <c r="B279" s="9"/>
      <c r="C279" s="3" t="s">
        <v>37</v>
      </c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91"/>
      <c r="O279" s="10"/>
      <c r="P279" s="10"/>
      <c r="Q279" s="10"/>
      <c r="R279" s="10"/>
      <c r="S279" s="10"/>
      <c r="T279" s="3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3" t="s">
        <v>38</v>
      </c>
      <c r="AH279" s="10"/>
      <c r="AI279" s="10"/>
      <c r="AJ279" s="10"/>
      <c r="AK279" s="10"/>
      <c r="AL279" s="10"/>
      <c r="AM279" s="10"/>
      <c r="AN279" s="10"/>
      <c r="AO279" s="10"/>
      <c r="AP279" s="10"/>
      <c r="AQ279" s="8"/>
    </row>
    <row r="280" spans="2:43" hidden="1">
      <c r="B280" s="9"/>
      <c r="C280" s="3" t="s">
        <v>39</v>
      </c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91"/>
      <c r="O280" s="10"/>
      <c r="P280" s="10"/>
      <c r="Q280" s="10"/>
      <c r="R280" s="10"/>
      <c r="S280" s="10"/>
      <c r="T280" s="3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3" t="s">
        <v>39</v>
      </c>
      <c r="AH280" s="10"/>
      <c r="AI280" s="10"/>
      <c r="AJ280" s="10"/>
      <c r="AK280" s="10"/>
      <c r="AL280" s="10"/>
      <c r="AM280" s="10"/>
      <c r="AN280" s="10"/>
      <c r="AO280" s="10"/>
      <c r="AP280" s="10"/>
      <c r="AQ280" s="8"/>
    </row>
    <row r="281" spans="2:43" hidden="1">
      <c r="B281" s="9"/>
      <c r="C281" s="3" t="s">
        <v>40</v>
      </c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91"/>
      <c r="O281" s="10"/>
      <c r="P281" s="10"/>
      <c r="Q281" s="10"/>
      <c r="R281" s="10"/>
      <c r="S281" s="10"/>
      <c r="T281" s="3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3" t="s">
        <v>40</v>
      </c>
      <c r="AH281" s="10"/>
      <c r="AI281" s="10"/>
      <c r="AJ281" s="10"/>
      <c r="AK281" s="10"/>
      <c r="AL281" s="10"/>
      <c r="AM281" s="10"/>
      <c r="AN281" s="10"/>
      <c r="AO281" s="10"/>
      <c r="AP281" s="10"/>
      <c r="AQ281" s="8"/>
    </row>
    <row r="282" spans="2:43" hidden="1">
      <c r="B282" s="9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91"/>
      <c r="O282" s="10"/>
      <c r="P282" s="10"/>
      <c r="Q282" s="10"/>
      <c r="R282" s="10"/>
      <c r="S282" s="10"/>
      <c r="T282" s="3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8"/>
    </row>
    <row r="283" spans="2:43" hidden="1">
      <c r="B283" s="9"/>
      <c r="C283" s="3" t="s">
        <v>94</v>
      </c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91"/>
      <c r="O283" s="10"/>
      <c r="P283" s="10"/>
      <c r="Q283" s="10"/>
      <c r="R283" s="10"/>
      <c r="S283" s="10"/>
      <c r="T283" s="3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8"/>
    </row>
    <row r="284" spans="2:43" hidden="1">
      <c r="B284" s="9"/>
      <c r="C284" s="28" t="s">
        <v>93</v>
      </c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91"/>
      <c r="O284" s="10"/>
      <c r="P284" s="10"/>
      <c r="Q284" s="10"/>
      <c r="R284" s="10"/>
      <c r="S284" s="10"/>
      <c r="T284" s="3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8"/>
    </row>
    <row r="285" spans="2:43">
      <c r="B285" s="11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94"/>
      <c r="O285" s="12"/>
      <c r="P285" s="12"/>
      <c r="Q285" s="12"/>
      <c r="R285" s="12"/>
      <c r="S285" s="12"/>
      <c r="T285" s="226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3"/>
    </row>
    <row r="288" spans="2:43" ht="15.75">
      <c r="B288" s="5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90"/>
      <c r="O288" s="6"/>
      <c r="P288" s="6"/>
      <c r="Q288" s="6"/>
      <c r="R288" s="6"/>
      <c r="S288" s="6"/>
      <c r="T288" s="224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1"/>
      <c r="AN288" s="6"/>
      <c r="AO288" s="6"/>
      <c r="AP288" s="1" t="s">
        <v>97</v>
      </c>
      <c r="AQ288" s="7"/>
    </row>
    <row r="289" spans="1:45" ht="18">
      <c r="B289" s="9"/>
      <c r="C289" s="262" t="s">
        <v>98</v>
      </c>
      <c r="D289" s="262"/>
      <c r="E289" s="262"/>
      <c r="F289" s="262"/>
      <c r="G289" s="262"/>
      <c r="H289" s="262"/>
      <c r="I289" s="262"/>
      <c r="J289" s="262"/>
      <c r="K289" s="262"/>
      <c r="L289" s="262"/>
      <c r="M289" s="262"/>
      <c r="N289" s="262"/>
      <c r="O289" s="262"/>
      <c r="P289" s="262"/>
      <c r="Q289" s="262"/>
      <c r="R289" s="262"/>
      <c r="S289" s="262"/>
      <c r="T289" s="262"/>
      <c r="U289" s="262"/>
      <c r="V289" s="262"/>
      <c r="W289" s="262"/>
      <c r="X289" s="262"/>
      <c r="Y289" s="262"/>
      <c r="Z289" s="262"/>
      <c r="AA289" s="262"/>
      <c r="AB289" s="262"/>
      <c r="AC289" s="262"/>
      <c r="AD289" s="262"/>
      <c r="AE289" s="262"/>
      <c r="AF289" s="262"/>
      <c r="AG289" s="262"/>
      <c r="AH289" s="262"/>
      <c r="AI289" s="262"/>
      <c r="AJ289" s="262"/>
      <c r="AK289" s="262"/>
      <c r="AL289" s="262"/>
      <c r="AM289" s="262"/>
      <c r="AN289" s="262"/>
      <c r="AO289" s="262"/>
      <c r="AP289" s="262"/>
      <c r="AQ289" s="331"/>
    </row>
    <row r="290" spans="1:45" ht="15.75">
      <c r="B290" s="9"/>
      <c r="C290" s="256" t="str">
        <f>C4</f>
        <v>Bulan: ………… OKTOBER -DISEMBER …………  Tahun : ………2018…………..</v>
      </c>
      <c r="D290" s="256"/>
      <c r="E290" s="256"/>
      <c r="F290" s="256"/>
      <c r="G290" s="256"/>
      <c r="H290" s="256"/>
      <c r="I290" s="256"/>
      <c r="J290" s="256"/>
      <c r="K290" s="256"/>
      <c r="L290" s="256"/>
      <c r="M290" s="256"/>
      <c r="N290" s="256"/>
      <c r="O290" s="256"/>
      <c r="P290" s="256"/>
      <c r="Q290" s="256"/>
      <c r="R290" s="256"/>
      <c r="S290" s="256"/>
      <c r="T290" s="256"/>
      <c r="U290" s="256"/>
      <c r="V290" s="256"/>
      <c r="W290" s="256"/>
      <c r="X290" s="256"/>
      <c r="Y290" s="256"/>
      <c r="Z290" s="256"/>
      <c r="AA290" s="256"/>
      <c r="AB290" s="256"/>
      <c r="AC290" s="256"/>
      <c r="AD290" s="256"/>
      <c r="AE290" s="256"/>
      <c r="AF290" s="256"/>
      <c r="AG290" s="256"/>
      <c r="AH290" s="256"/>
      <c r="AI290" s="256"/>
      <c r="AJ290" s="256"/>
      <c r="AK290" s="256"/>
      <c r="AL290" s="256"/>
      <c r="AM290" s="256"/>
      <c r="AN290" s="256"/>
      <c r="AO290" s="256"/>
      <c r="AP290" s="256"/>
      <c r="AQ290" s="332"/>
    </row>
    <row r="291" spans="1:45">
      <c r="B291" s="9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91"/>
      <c r="O291" s="10"/>
      <c r="P291" s="10"/>
      <c r="Q291" s="10"/>
      <c r="R291" s="10"/>
      <c r="S291" s="10"/>
      <c r="T291" s="3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8"/>
    </row>
    <row r="292" spans="1:45" ht="15.75">
      <c r="B292" s="9"/>
      <c r="C292" s="3" t="s">
        <v>42</v>
      </c>
      <c r="D292" s="307" t="s">
        <v>41</v>
      </c>
      <c r="E292" s="307"/>
      <c r="F292" s="307"/>
      <c r="G292" s="307"/>
      <c r="H292" s="307"/>
      <c r="I292" s="307"/>
      <c r="J292" s="307"/>
      <c r="K292" s="307"/>
      <c r="L292" s="307"/>
      <c r="M292" s="34"/>
      <c r="N292" s="92"/>
      <c r="O292" s="34"/>
      <c r="P292" s="34"/>
      <c r="Q292" s="34"/>
      <c r="R292" s="34"/>
      <c r="S292" s="34"/>
      <c r="T292" s="88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" t="s">
        <v>95</v>
      </c>
      <c r="AG292" s="10"/>
      <c r="AH292" s="10"/>
      <c r="AI292" s="10"/>
      <c r="AJ292" s="10"/>
      <c r="AK292" s="307" t="s">
        <v>49</v>
      </c>
      <c r="AL292" s="307"/>
      <c r="AM292" s="307"/>
      <c r="AN292" s="307"/>
      <c r="AO292" s="307"/>
      <c r="AP292" s="307"/>
      <c r="AQ292" s="8"/>
    </row>
    <row r="293" spans="1:45" ht="15.75">
      <c r="B293" s="9"/>
      <c r="C293" s="3" t="s">
        <v>44</v>
      </c>
      <c r="D293" s="305" t="s">
        <v>43</v>
      </c>
      <c r="E293" s="305"/>
      <c r="F293" s="305"/>
      <c r="G293" s="305"/>
      <c r="H293" s="305"/>
      <c r="I293" s="305"/>
      <c r="J293" s="305"/>
      <c r="K293" s="305"/>
      <c r="L293" s="305"/>
      <c r="M293" s="34"/>
      <c r="N293" s="92"/>
      <c r="O293" s="34"/>
      <c r="P293" s="34"/>
      <c r="Q293" s="34"/>
      <c r="R293" s="34"/>
      <c r="S293" s="34"/>
      <c r="T293" s="88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" t="s">
        <v>47</v>
      </c>
      <c r="AG293" s="10"/>
      <c r="AH293" s="10"/>
      <c r="AI293" s="10"/>
      <c r="AJ293" s="10"/>
      <c r="AK293" s="306" t="s">
        <v>64</v>
      </c>
      <c r="AL293" s="306"/>
      <c r="AM293" s="306"/>
      <c r="AN293" s="306"/>
      <c r="AO293" s="306"/>
      <c r="AP293" s="306"/>
      <c r="AQ293" s="8"/>
    </row>
    <row r="294" spans="1:45" ht="15.75">
      <c r="B294" s="9"/>
      <c r="C294" s="3" t="s">
        <v>46</v>
      </c>
      <c r="D294" s="33"/>
      <c r="E294" s="100"/>
      <c r="F294" s="100"/>
      <c r="G294" s="100"/>
      <c r="H294" s="100"/>
      <c r="I294" s="100"/>
      <c r="J294" s="100"/>
      <c r="K294" s="100"/>
      <c r="L294" s="100"/>
      <c r="M294" s="99"/>
      <c r="N294" s="93"/>
      <c r="O294" s="99"/>
      <c r="P294" s="99"/>
      <c r="Q294" s="120"/>
      <c r="R294" s="120"/>
      <c r="S294" s="120"/>
      <c r="T294" s="225"/>
      <c r="U294" s="101"/>
      <c r="V294" s="99"/>
      <c r="W294" s="99"/>
      <c r="X294" s="99"/>
      <c r="Y294" s="99"/>
      <c r="Z294" s="120"/>
      <c r="AA294" s="120"/>
      <c r="AB294" s="120"/>
      <c r="AC294" s="101"/>
      <c r="AD294" s="101"/>
      <c r="AE294" s="99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7"/>
    </row>
    <row r="295" spans="1:45">
      <c r="B295" s="9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91"/>
      <c r="O295" s="10"/>
      <c r="P295" s="10"/>
      <c r="Q295" s="10"/>
      <c r="R295" s="10"/>
      <c r="S295" s="10"/>
      <c r="T295" s="3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8"/>
    </row>
    <row r="296" spans="1:45" ht="22.5" customHeight="1">
      <c r="B296" s="9"/>
      <c r="C296" s="319" t="s">
        <v>227</v>
      </c>
      <c r="D296" s="319" t="s">
        <v>99</v>
      </c>
      <c r="E296" s="322" t="s">
        <v>100</v>
      </c>
      <c r="F296" s="323"/>
      <c r="G296" s="323"/>
      <c r="H296" s="323"/>
      <c r="I296" s="323"/>
      <c r="J296" s="324"/>
      <c r="K296" s="322" t="s">
        <v>101</v>
      </c>
      <c r="L296" s="323"/>
      <c r="M296" s="324"/>
      <c r="N296" s="322" t="s">
        <v>102</v>
      </c>
      <c r="O296" s="323"/>
      <c r="P296" s="323"/>
      <c r="Q296" s="323"/>
      <c r="R296" s="323"/>
      <c r="S296" s="323"/>
      <c r="T296" s="323"/>
      <c r="U296" s="323"/>
      <c r="V296" s="323"/>
      <c r="W296" s="323"/>
      <c r="X296" s="323"/>
      <c r="Y296" s="323"/>
      <c r="Z296" s="323"/>
      <c r="AA296" s="323"/>
      <c r="AB296" s="323"/>
      <c r="AC296" s="323"/>
      <c r="AD296" s="323"/>
      <c r="AE296" s="324"/>
      <c r="AF296" s="322" t="s">
        <v>68</v>
      </c>
      <c r="AG296" s="323"/>
      <c r="AH296" s="324"/>
      <c r="AI296" s="322" t="s">
        <v>103</v>
      </c>
      <c r="AJ296" s="323"/>
      <c r="AK296" s="323"/>
      <c r="AL296" s="324"/>
      <c r="AM296" s="322" t="s">
        <v>104</v>
      </c>
      <c r="AN296" s="323"/>
      <c r="AO296" s="323"/>
      <c r="AP296" s="324"/>
      <c r="AQ296" s="8"/>
    </row>
    <row r="297" spans="1:45" ht="22.5" customHeight="1">
      <c r="B297" s="9"/>
      <c r="C297" s="320"/>
      <c r="D297" s="321"/>
      <c r="E297" s="325"/>
      <c r="F297" s="326"/>
      <c r="G297" s="326"/>
      <c r="H297" s="326"/>
      <c r="I297" s="326"/>
      <c r="J297" s="327"/>
      <c r="K297" s="325"/>
      <c r="L297" s="326"/>
      <c r="M297" s="327"/>
      <c r="N297" s="373" t="s">
        <v>170</v>
      </c>
      <c r="O297" s="374"/>
      <c r="P297" s="374"/>
      <c r="Q297" s="374"/>
      <c r="R297" s="374"/>
      <c r="S297" s="374"/>
      <c r="T297" s="374"/>
      <c r="U297" s="374"/>
      <c r="V297" s="375"/>
      <c r="W297" s="373" t="s">
        <v>174</v>
      </c>
      <c r="X297" s="374"/>
      <c r="Y297" s="374"/>
      <c r="Z297" s="374"/>
      <c r="AA297" s="374"/>
      <c r="AB297" s="374"/>
      <c r="AC297" s="374"/>
      <c r="AD297" s="374"/>
      <c r="AE297" s="375"/>
      <c r="AF297" s="325"/>
      <c r="AG297" s="326"/>
      <c r="AH297" s="327"/>
      <c r="AI297" s="325"/>
      <c r="AJ297" s="326"/>
      <c r="AK297" s="326"/>
      <c r="AL297" s="327"/>
      <c r="AM297" s="325"/>
      <c r="AN297" s="326"/>
      <c r="AO297" s="326"/>
      <c r="AP297" s="327"/>
      <c r="AQ297" s="8"/>
    </row>
    <row r="298" spans="1:45" ht="72.75" customHeight="1">
      <c r="B298" s="9"/>
      <c r="C298" s="320"/>
      <c r="D298" s="266" t="s">
        <v>105</v>
      </c>
      <c r="E298" s="266" t="s">
        <v>106</v>
      </c>
      <c r="F298" s="266" t="s">
        <v>107</v>
      </c>
      <c r="G298" s="266" t="s">
        <v>108</v>
      </c>
      <c r="H298" s="266" t="s">
        <v>109</v>
      </c>
      <c r="I298" s="266" t="s">
        <v>110</v>
      </c>
      <c r="J298" s="266" t="s">
        <v>121</v>
      </c>
      <c r="K298" s="266" t="s">
        <v>111</v>
      </c>
      <c r="L298" s="266" t="s">
        <v>112</v>
      </c>
      <c r="M298" s="266" t="s">
        <v>79</v>
      </c>
      <c r="N298" s="336" t="s">
        <v>122</v>
      </c>
      <c r="O298" s="337"/>
      <c r="P298" s="338"/>
      <c r="Q298" s="328" t="s">
        <v>181</v>
      </c>
      <c r="R298" s="329"/>
      <c r="S298" s="330"/>
      <c r="T298" s="328" t="s">
        <v>182</v>
      </c>
      <c r="U298" s="329"/>
      <c r="V298" s="330"/>
      <c r="W298" s="339" t="s">
        <v>172</v>
      </c>
      <c r="X298" s="340"/>
      <c r="Y298" s="341"/>
      <c r="Z298" s="333" t="s">
        <v>173</v>
      </c>
      <c r="AA298" s="334"/>
      <c r="AB298" s="335"/>
      <c r="AC298" s="333" t="s">
        <v>180</v>
      </c>
      <c r="AD298" s="334"/>
      <c r="AE298" s="335"/>
      <c r="AF298" s="266" t="s">
        <v>113</v>
      </c>
      <c r="AG298" s="266" t="s">
        <v>114</v>
      </c>
      <c r="AH298" s="266" t="s">
        <v>80</v>
      </c>
      <c r="AI298" s="268" t="s">
        <v>123</v>
      </c>
      <c r="AJ298" s="268"/>
      <c r="AK298" s="268" t="s">
        <v>124</v>
      </c>
      <c r="AL298" s="268"/>
      <c r="AM298" s="268" t="s">
        <v>115</v>
      </c>
      <c r="AN298" s="268"/>
      <c r="AO298" s="268" t="s">
        <v>116</v>
      </c>
      <c r="AP298" s="268"/>
      <c r="AQ298" s="8"/>
    </row>
    <row r="299" spans="1:45" ht="51" customHeight="1">
      <c r="B299" s="9"/>
      <c r="C299" s="320"/>
      <c r="D299" s="318"/>
      <c r="E299" s="318"/>
      <c r="F299" s="318"/>
      <c r="G299" s="318"/>
      <c r="H299" s="318"/>
      <c r="I299" s="318"/>
      <c r="J299" s="318"/>
      <c r="K299" s="318"/>
      <c r="L299" s="318"/>
      <c r="M299" s="318"/>
      <c r="N299" s="201">
        <v>2016</v>
      </c>
      <c r="O299" s="202"/>
      <c r="P299" s="203"/>
      <c r="Q299" s="328">
        <v>2017</v>
      </c>
      <c r="R299" s="329"/>
      <c r="S299" s="330"/>
      <c r="T299" s="328">
        <v>2018</v>
      </c>
      <c r="U299" s="329"/>
      <c r="V299" s="330"/>
      <c r="W299" s="201">
        <v>2016</v>
      </c>
      <c r="X299" s="202"/>
      <c r="Y299" s="203"/>
      <c r="Z299" s="328">
        <v>2017</v>
      </c>
      <c r="AA299" s="329"/>
      <c r="AB299" s="330"/>
      <c r="AC299" s="328">
        <v>2018</v>
      </c>
      <c r="AD299" s="329"/>
      <c r="AE299" s="330"/>
      <c r="AF299" s="318"/>
      <c r="AG299" s="318"/>
      <c r="AH299" s="318"/>
      <c r="AI299" s="266" t="s">
        <v>117</v>
      </c>
      <c r="AJ299" s="266" t="s">
        <v>118</v>
      </c>
      <c r="AK299" s="266" t="s">
        <v>117</v>
      </c>
      <c r="AL299" s="266" t="s">
        <v>118</v>
      </c>
      <c r="AM299" s="266" t="s">
        <v>117</v>
      </c>
      <c r="AN299" s="266" t="s">
        <v>119</v>
      </c>
      <c r="AO299" s="266" t="s">
        <v>117</v>
      </c>
      <c r="AP299" s="266" t="s">
        <v>118</v>
      </c>
      <c r="AQ299" s="8"/>
    </row>
    <row r="300" spans="1:45" ht="95.25" customHeight="1">
      <c r="B300" s="9"/>
      <c r="C300" s="321"/>
      <c r="D300" s="267"/>
      <c r="E300" s="267"/>
      <c r="F300" s="267"/>
      <c r="G300" s="267"/>
      <c r="H300" s="267"/>
      <c r="I300" s="267"/>
      <c r="J300" s="267"/>
      <c r="K300" s="267"/>
      <c r="L300" s="267"/>
      <c r="M300" s="267"/>
      <c r="N300" s="102" t="s">
        <v>150</v>
      </c>
      <c r="O300" s="102" t="s">
        <v>152</v>
      </c>
      <c r="P300" s="102" t="s">
        <v>153</v>
      </c>
      <c r="Q300" s="136" t="s">
        <v>150</v>
      </c>
      <c r="R300" s="136" t="s">
        <v>152</v>
      </c>
      <c r="S300" s="136" t="s">
        <v>153</v>
      </c>
      <c r="T300" s="136" t="s">
        <v>150</v>
      </c>
      <c r="U300" s="136" t="s">
        <v>152</v>
      </c>
      <c r="V300" s="136" t="s">
        <v>153</v>
      </c>
      <c r="W300" s="102" t="s">
        <v>150</v>
      </c>
      <c r="X300" s="102" t="s">
        <v>152</v>
      </c>
      <c r="Y300" s="102" t="s">
        <v>153</v>
      </c>
      <c r="Z300" s="136" t="s">
        <v>150</v>
      </c>
      <c r="AA300" s="136" t="s">
        <v>152</v>
      </c>
      <c r="AB300" s="136" t="s">
        <v>153</v>
      </c>
      <c r="AC300" s="136" t="s">
        <v>150</v>
      </c>
      <c r="AD300" s="136" t="s">
        <v>152</v>
      </c>
      <c r="AE300" s="136" t="s">
        <v>153</v>
      </c>
      <c r="AF300" s="267"/>
      <c r="AG300" s="267"/>
      <c r="AH300" s="267"/>
      <c r="AI300" s="267"/>
      <c r="AJ300" s="267"/>
      <c r="AK300" s="267"/>
      <c r="AL300" s="267"/>
      <c r="AM300" s="267"/>
      <c r="AN300" s="267"/>
      <c r="AO300" s="267"/>
      <c r="AP300" s="267"/>
      <c r="AQ300" s="8"/>
    </row>
    <row r="301" spans="1:45" s="167" customFormat="1" ht="121.5" customHeight="1">
      <c r="A301" s="167">
        <v>1</v>
      </c>
      <c r="B301" s="165"/>
      <c r="C301" s="137" t="s">
        <v>218</v>
      </c>
      <c r="D301" s="137">
        <v>1</v>
      </c>
      <c r="E301" s="152" t="s">
        <v>28</v>
      </c>
      <c r="F301" s="152">
        <v>1</v>
      </c>
      <c r="G301" s="152"/>
      <c r="H301" s="152"/>
      <c r="I301" s="152"/>
      <c r="J301" s="152"/>
      <c r="K301" s="137" t="s">
        <v>28</v>
      </c>
      <c r="L301" s="137" t="s">
        <v>28</v>
      </c>
      <c r="M301" s="137" t="s">
        <v>28</v>
      </c>
      <c r="N301" s="243">
        <v>550000</v>
      </c>
      <c r="O301" s="243">
        <v>50000</v>
      </c>
      <c r="P301" s="243">
        <v>49996</v>
      </c>
      <c r="Q301" s="243">
        <v>550000</v>
      </c>
      <c r="R301" s="243">
        <v>96500</v>
      </c>
      <c r="S301" s="243">
        <v>90760</v>
      </c>
      <c r="T301" s="240">
        <v>286000</v>
      </c>
      <c r="U301" s="240">
        <f>'PATA 3B'!X258</f>
        <v>55086.2</v>
      </c>
      <c r="V301" s="240">
        <v>55086.2</v>
      </c>
      <c r="W301" s="242">
        <v>0</v>
      </c>
      <c r="X301" s="242">
        <v>0</v>
      </c>
      <c r="Y301" s="242">
        <v>0</v>
      </c>
      <c r="Z301" s="241">
        <v>0</v>
      </c>
      <c r="AA301" s="241">
        <v>0</v>
      </c>
      <c r="AB301" s="241">
        <v>0</v>
      </c>
      <c r="AC301" s="240">
        <v>1440000</v>
      </c>
      <c r="AD301" s="179"/>
      <c r="AE301" s="179">
        <v>0</v>
      </c>
      <c r="AF301" s="243">
        <v>5290000</v>
      </c>
      <c r="AG301" s="243">
        <v>3994000</v>
      </c>
      <c r="AH301" s="243">
        <f>SUM(AF301:AG301)</f>
        <v>9284000</v>
      </c>
      <c r="AI301" s="406" t="s">
        <v>136</v>
      </c>
      <c r="AJ301" s="407"/>
      <c r="AK301" s="407"/>
      <c r="AL301" s="408"/>
      <c r="AM301" s="406" t="s">
        <v>148</v>
      </c>
      <c r="AN301" s="407"/>
      <c r="AO301" s="407"/>
      <c r="AP301" s="408"/>
      <c r="AQ301" s="166"/>
      <c r="AS301" s="158"/>
    </row>
    <row r="302" spans="1:45" ht="152.25" customHeight="1">
      <c r="B302" s="9"/>
      <c r="C302" s="149" t="s">
        <v>33</v>
      </c>
      <c r="D302" s="151">
        <f>SUM(D301:D301)</f>
        <v>1</v>
      </c>
      <c r="E302" s="151">
        <f>SUM(E301:E301)</f>
        <v>0</v>
      </c>
      <c r="F302" s="151">
        <f>SUM(F301:F301)</f>
        <v>1</v>
      </c>
      <c r="G302" s="151">
        <f>SUM(G301:G301)</f>
        <v>0</v>
      </c>
      <c r="H302" s="151">
        <f>SUM(H301:H301)</f>
        <v>0</v>
      </c>
      <c r="I302" s="151"/>
      <c r="J302" s="151"/>
      <c r="K302" s="151"/>
      <c r="L302" s="150">
        <f>SUM(L301:L301)</f>
        <v>0</v>
      </c>
      <c r="M302" s="151"/>
      <c r="N302" s="241">
        <f t="shared" ref="N302:AE302" si="12">SUM(N301:N301)</f>
        <v>550000</v>
      </c>
      <c r="O302" s="241">
        <f t="shared" si="12"/>
        <v>50000</v>
      </c>
      <c r="P302" s="241">
        <f t="shared" si="12"/>
        <v>49996</v>
      </c>
      <c r="Q302" s="241">
        <f t="shared" si="12"/>
        <v>550000</v>
      </c>
      <c r="R302" s="241">
        <f t="shared" si="12"/>
        <v>96500</v>
      </c>
      <c r="S302" s="241">
        <f t="shared" si="12"/>
        <v>90760</v>
      </c>
      <c r="T302" s="241">
        <f t="shared" si="12"/>
        <v>286000</v>
      </c>
      <c r="U302" s="241">
        <f t="shared" si="12"/>
        <v>55086.2</v>
      </c>
      <c r="V302" s="241">
        <f t="shared" si="12"/>
        <v>55086.2</v>
      </c>
      <c r="W302" s="241">
        <f t="shared" si="12"/>
        <v>0</v>
      </c>
      <c r="X302" s="241">
        <f t="shared" si="12"/>
        <v>0</v>
      </c>
      <c r="Y302" s="241">
        <f t="shared" si="12"/>
        <v>0</v>
      </c>
      <c r="Z302" s="241">
        <f t="shared" si="12"/>
        <v>0</v>
      </c>
      <c r="AA302" s="241">
        <f t="shared" si="12"/>
        <v>0</v>
      </c>
      <c r="AB302" s="241">
        <f t="shared" si="12"/>
        <v>0</v>
      </c>
      <c r="AC302" s="241">
        <f t="shared" si="12"/>
        <v>1440000</v>
      </c>
      <c r="AD302" s="241">
        <f t="shared" si="12"/>
        <v>0</v>
      </c>
      <c r="AE302" s="241">
        <f t="shared" si="12"/>
        <v>0</v>
      </c>
      <c r="AF302" s="241">
        <f>AF301</f>
        <v>5290000</v>
      </c>
      <c r="AG302" s="241">
        <f t="shared" ref="AG302:AH302" si="13">AG301</f>
        <v>3994000</v>
      </c>
      <c r="AH302" s="241">
        <f t="shared" si="13"/>
        <v>9284000</v>
      </c>
      <c r="AI302" s="241"/>
      <c r="AJ302" s="241"/>
      <c r="AK302" s="241"/>
      <c r="AL302" s="241"/>
      <c r="AM302" s="241"/>
      <c r="AN302" s="241"/>
      <c r="AO302" s="241"/>
      <c r="AP302" s="241"/>
      <c r="AQ302" s="8"/>
    </row>
    <row r="303" spans="1:45" hidden="1">
      <c r="B303" s="9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91"/>
      <c r="O303" s="10"/>
      <c r="P303" s="10"/>
      <c r="Q303" s="10"/>
      <c r="R303" s="10"/>
      <c r="S303" s="10"/>
      <c r="T303" s="3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8"/>
    </row>
    <row r="304" spans="1:45" hidden="1">
      <c r="B304" s="9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91"/>
      <c r="O304" s="10"/>
      <c r="P304" s="10"/>
      <c r="Q304" s="10"/>
      <c r="R304" s="10"/>
      <c r="S304" s="10"/>
      <c r="T304" s="3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8"/>
    </row>
    <row r="305" spans="2:43" hidden="1">
      <c r="B305" s="9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91"/>
      <c r="O305" s="10"/>
      <c r="P305" s="10"/>
      <c r="Q305" s="10"/>
      <c r="R305" s="10"/>
      <c r="S305" s="10"/>
      <c r="T305" s="3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8"/>
    </row>
    <row r="306" spans="2:43" hidden="1">
      <c r="B306" s="9"/>
      <c r="C306" s="3" t="s">
        <v>35</v>
      </c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91"/>
      <c r="O306" s="10"/>
      <c r="P306" s="10"/>
      <c r="Q306" s="10"/>
      <c r="R306" s="10"/>
      <c r="S306" s="10"/>
      <c r="T306" s="3"/>
      <c r="U306" s="10"/>
      <c r="V306" s="10"/>
      <c r="W306" s="103"/>
      <c r="X306" s="10"/>
      <c r="Y306" s="10"/>
      <c r="Z306" s="10"/>
      <c r="AA306" s="10"/>
      <c r="AB306" s="10"/>
      <c r="AC306" s="10"/>
      <c r="AD306" s="10"/>
      <c r="AE306" s="10"/>
      <c r="AF306" s="10"/>
      <c r="AG306" s="3" t="s">
        <v>36</v>
      </c>
      <c r="AH306" s="10"/>
      <c r="AI306" s="10"/>
      <c r="AJ306" s="10"/>
      <c r="AK306" s="10"/>
      <c r="AL306" s="10"/>
      <c r="AM306" s="10"/>
      <c r="AN306" s="10"/>
      <c r="AO306" s="10"/>
      <c r="AP306" s="10"/>
      <c r="AQ306" s="8"/>
    </row>
    <row r="307" spans="2:43" hidden="1">
      <c r="B307" s="9"/>
      <c r="C307" s="3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91"/>
      <c r="O307" s="10"/>
      <c r="P307" s="10"/>
      <c r="Q307" s="10"/>
      <c r="R307" s="10"/>
      <c r="S307" s="10"/>
      <c r="T307" s="3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8"/>
    </row>
    <row r="308" spans="2:43" hidden="1">
      <c r="B308" s="9"/>
      <c r="C308" s="3" t="s">
        <v>37</v>
      </c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91"/>
      <c r="O308" s="10"/>
      <c r="P308" s="10"/>
      <c r="Q308" s="10"/>
      <c r="R308" s="10"/>
      <c r="S308" s="10"/>
      <c r="T308" s="3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3" t="s">
        <v>38</v>
      </c>
      <c r="AH308" s="10"/>
      <c r="AI308" s="10"/>
      <c r="AJ308" s="10"/>
      <c r="AK308" s="10"/>
      <c r="AL308" s="10"/>
      <c r="AM308" s="10"/>
      <c r="AN308" s="10"/>
      <c r="AO308" s="10"/>
      <c r="AP308" s="10"/>
      <c r="AQ308" s="8"/>
    </row>
    <row r="309" spans="2:43" hidden="1">
      <c r="B309" s="9"/>
      <c r="C309" s="3" t="s">
        <v>39</v>
      </c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91"/>
      <c r="O309" s="10"/>
      <c r="P309" s="10"/>
      <c r="Q309" s="10"/>
      <c r="R309" s="10"/>
      <c r="S309" s="10"/>
      <c r="T309" s="3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3" t="s">
        <v>39</v>
      </c>
      <c r="AH309" s="10"/>
      <c r="AI309" s="10"/>
      <c r="AJ309" s="10"/>
      <c r="AK309" s="10"/>
      <c r="AL309" s="10"/>
      <c r="AM309" s="10"/>
      <c r="AN309" s="10"/>
      <c r="AO309" s="10"/>
      <c r="AP309" s="10"/>
      <c r="AQ309" s="8"/>
    </row>
    <row r="310" spans="2:43" hidden="1">
      <c r="B310" s="9"/>
      <c r="C310" s="3" t="s">
        <v>40</v>
      </c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91"/>
      <c r="O310" s="10"/>
      <c r="P310" s="10"/>
      <c r="Q310" s="10"/>
      <c r="R310" s="10"/>
      <c r="S310" s="10"/>
      <c r="T310" s="3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3" t="s">
        <v>40</v>
      </c>
      <c r="AH310" s="10"/>
      <c r="AI310" s="10"/>
      <c r="AJ310" s="10"/>
      <c r="AK310" s="10"/>
      <c r="AL310" s="10"/>
      <c r="AM310" s="10"/>
      <c r="AN310" s="10"/>
      <c r="AO310" s="10"/>
      <c r="AP310" s="10"/>
      <c r="AQ310" s="8"/>
    </row>
    <row r="311" spans="2:43" hidden="1">
      <c r="B311" s="9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91"/>
      <c r="O311" s="10"/>
      <c r="P311" s="10"/>
      <c r="Q311" s="10"/>
      <c r="R311" s="10"/>
      <c r="S311" s="10"/>
      <c r="T311" s="3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8"/>
    </row>
    <row r="312" spans="2:43" hidden="1">
      <c r="B312" s="9"/>
      <c r="C312" s="3" t="s">
        <v>94</v>
      </c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91"/>
      <c r="O312" s="10"/>
      <c r="P312" s="10"/>
      <c r="Q312" s="10"/>
      <c r="R312" s="10"/>
      <c r="S312" s="10"/>
      <c r="T312" s="3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8"/>
    </row>
    <row r="313" spans="2:43" hidden="1">
      <c r="B313" s="9"/>
      <c r="C313" s="28" t="s">
        <v>93</v>
      </c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91"/>
      <c r="O313" s="10"/>
      <c r="P313" s="10"/>
      <c r="Q313" s="10"/>
      <c r="R313" s="10"/>
      <c r="S313" s="10"/>
      <c r="T313" s="3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8"/>
    </row>
    <row r="314" spans="2:43">
      <c r="B314" s="11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94"/>
      <c r="O314" s="12"/>
      <c r="P314" s="12"/>
      <c r="Q314" s="12"/>
      <c r="R314" s="12"/>
      <c r="S314" s="12"/>
      <c r="T314" s="226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3"/>
    </row>
    <row r="317" spans="2:43" ht="15.75">
      <c r="B317" s="5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90"/>
      <c r="O317" s="6"/>
      <c r="P317" s="6"/>
      <c r="Q317" s="6"/>
      <c r="R317" s="6"/>
      <c r="S317" s="6"/>
      <c r="T317" s="224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1"/>
      <c r="AN317" s="6"/>
      <c r="AO317" s="6"/>
      <c r="AP317" s="1" t="s">
        <v>97</v>
      </c>
      <c r="AQ317" s="7"/>
    </row>
    <row r="318" spans="2:43" ht="18">
      <c r="B318" s="9"/>
      <c r="C318" s="262" t="s">
        <v>98</v>
      </c>
      <c r="D318" s="262"/>
      <c r="E318" s="262"/>
      <c r="F318" s="262"/>
      <c r="G318" s="262"/>
      <c r="H318" s="262"/>
      <c r="I318" s="262"/>
      <c r="J318" s="262"/>
      <c r="K318" s="262"/>
      <c r="L318" s="262"/>
      <c r="M318" s="262"/>
      <c r="N318" s="262"/>
      <c r="O318" s="262"/>
      <c r="P318" s="262"/>
      <c r="Q318" s="262"/>
      <c r="R318" s="262"/>
      <c r="S318" s="262"/>
      <c r="T318" s="262"/>
      <c r="U318" s="262"/>
      <c r="V318" s="262"/>
      <c r="W318" s="262"/>
      <c r="X318" s="262"/>
      <c r="Y318" s="262"/>
      <c r="Z318" s="262"/>
      <c r="AA318" s="262"/>
      <c r="AB318" s="262"/>
      <c r="AC318" s="262"/>
      <c r="AD318" s="262"/>
      <c r="AE318" s="262"/>
      <c r="AF318" s="262"/>
      <c r="AG318" s="262"/>
      <c r="AH318" s="262"/>
      <c r="AI318" s="262"/>
      <c r="AJ318" s="262"/>
      <c r="AK318" s="262"/>
      <c r="AL318" s="262"/>
      <c r="AM318" s="262"/>
      <c r="AN318" s="262"/>
      <c r="AO318" s="262"/>
      <c r="AP318" s="262"/>
      <c r="AQ318" s="331"/>
    </row>
    <row r="319" spans="2:43" ht="15.75">
      <c r="B319" s="9"/>
      <c r="C319" s="256" t="str">
        <f>C4</f>
        <v>Bulan: ………… OKTOBER -DISEMBER …………  Tahun : ………2018…………..</v>
      </c>
      <c r="D319" s="256"/>
      <c r="E319" s="256"/>
      <c r="F319" s="256"/>
      <c r="G319" s="256"/>
      <c r="H319" s="256"/>
      <c r="I319" s="256"/>
      <c r="J319" s="256"/>
      <c r="K319" s="256"/>
      <c r="L319" s="256"/>
      <c r="M319" s="256"/>
      <c r="N319" s="256"/>
      <c r="O319" s="256"/>
      <c r="P319" s="256"/>
      <c r="Q319" s="256"/>
      <c r="R319" s="256"/>
      <c r="S319" s="256"/>
      <c r="T319" s="256"/>
      <c r="U319" s="256"/>
      <c r="V319" s="256"/>
      <c r="W319" s="256"/>
      <c r="X319" s="256"/>
      <c r="Y319" s="256"/>
      <c r="Z319" s="256"/>
      <c r="AA319" s="256"/>
      <c r="AB319" s="256"/>
      <c r="AC319" s="256"/>
      <c r="AD319" s="256"/>
      <c r="AE319" s="256"/>
      <c r="AF319" s="256"/>
      <c r="AG319" s="256"/>
      <c r="AH319" s="256"/>
      <c r="AI319" s="256"/>
      <c r="AJ319" s="256"/>
      <c r="AK319" s="256"/>
      <c r="AL319" s="256"/>
      <c r="AM319" s="256"/>
      <c r="AN319" s="256"/>
      <c r="AO319" s="256"/>
      <c r="AP319" s="256"/>
      <c r="AQ319" s="332"/>
    </row>
    <row r="320" spans="2:43">
      <c r="B320" s="9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91"/>
      <c r="O320" s="10"/>
      <c r="P320" s="10"/>
      <c r="Q320" s="10"/>
      <c r="R320" s="10"/>
      <c r="S320" s="10"/>
      <c r="T320" s="3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8"/>
    </row>
    <row r="321" spans="2:45" ht="15.75">
      <c r="B321" s="9"/>
      <c r="C321" s="3" t="s">
        <v>42</v>
      </c>
      <c r="D321" s="307" t="s">
        <v>41</v>
      </c>
      <c r="E321" s="307"/>
      <c r="F321" s="307"/>
      <c r="G321" s="307"/>
      <c r="H321" s="307"/>
      <c r="I321" s="307"/>
      <c r="J321" s="307"/>
      <c r="K321" s="307"/>
      <c r="L321" s="307"/>
      <c r="M321" s="34"/>
      <c r="N321" s="92"/>
      <c r="O321" s="34"/>
      <c r="P321" s="34"/>
      <c r="Q321" s="34"/>
      <c r="R321" s="34"/>
      <c r="S321" s="34"/>
      <c r="T321" s="88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" t="s">
        <v>95</v>
      </c>
      <c r="AG321" s="10"/>
      <c r="AH321" s="10"/>
      <c r="AI321" s="10"/>
      <c r="AJ321" s="10"/>
      <c r="AK321" s="307" t="s">
        <v>49</v>
      </c>
      <c r="AL321" s="307"/>
      <c r="AM321" s="307"/>
      <c r="AN321" s="307"/>
      <c r="AO321" s="307"/>
      <c r="AP321" s="307"/>
      <c r="AQ321" s="8"/>
    </row>
    <row r="322" spans="2:45" ht="15.75">
      <c r="B322" s="9"/>
      <c r="C322" s="3" t="s">
        <v>44</v>
      </c>
      <c r="D322" s="305" t="s">
        <v>43</v>
      </c>
      <c r="E322" s="305"/>
      <c r="F322" s="305"/>
      <c r="G322" s="305"/>
      <c r="H322" s="305"/>
      <c r="I322" s="305"/>
      <c r="J322" s="305"/>
      <c r="K322" s="305"/>
      <c r="L322" s="305"/>
      <c r="M322" s="34"/>
      <c r="N322" s="92"/>
      <c r="O322" s="34"/>
      <c r="P322" s="34"/>
      <c r="Q322" s="34"/>
      <c r="R322" s="34"/>
      <c r="S322" s="34"/>
      <c r="T322" s="88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" t="s">
        <v>47</v>
      </c>
      <c r="AG322" s="10"/>
      <c r="AH322" s="10"/>
      <c r="AI322" s="10"/>
      <c r="AJ322" s="10"/>
      <c r="AK322" s="306" t="s">
        <v>65</v>
      </c>
      <c r="AL322" s="306"/>
      <c r="AM322" s="306"/>
      <c r="AN322" s="306"/>
      <c r="AO322" s="306"/>
      <c r="AP322" s="306"/>
      <c r="AQ322" s="8"/>
    </row>
    <row r="323" spans="2:45" ht="15.75">
      <c r="B323" s="9"/>
      <c r="C323" s="3" t="s">
        <v>46</v>
      </c>
      <c r="D323" s="33"/>
      <c r="E323" s="100"/>
      <c r="F323" s="100"/>
      <c r="G323" s="100"/>
      <c r="H323" s="100"/>
      <c r="I323" s="100"/>
      <c r="J323" s="100"/>
      <c r="K323" s="100"/>
      <c r="L323" s="100"/>
      <c r="M323" s="99"/>
      <c r="N323" s="93"/>
      <c r="O323" s="99"/>
      <c r="P323" s="99"/>
      <c r="Q323" s="120"/>
      <c r="R323" s="120"/>
      <c r="S323" s="120"/>
      <c r="T323" s="225"/>
      <c r="U323" s="101"/>
      <c r="V323" s="99"/>
      <c r="W323" s="99"/>
      <c r="X323" s="99"/>
      <c r="Y323" s="99"/>
      <c r="Z323" s="120"/>
      <c r="AA323" s="120"/>
      <c r="AB323" s="120"/>
      <c r="AC323" s="101"/>
      <c r="AD323" s="101"/>
      <c r="AE323" s="99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7"/>
    </row>
    <row r="324" spans="2:45">
      <c r="B324" s="9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91"/>
      <c r="O324" s="10"/>
      <c r="P324" s="10"/>
      <c r="Q324" s="10"/>
      <c r="R324" s="10"/>
      <c r="S324" s="10"/>
      <c r="T324" s="3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8"/>
    </row>
    <row r="325" spans="2:45" ht="24.75" customHeight="1">
      <c r="B325" s="9"/>
      <c r="C325" s="319" t="s">
        <v>227</v>
      </c>
      <c r="D325" s="319" t="s">
        <v>99</v>
      </c>
      <c r="E325" s="322" t="s">
        <v>100</v>
      </c>
      <c r="F325" s="323"/>
      <c r="G325" s="323"/>
      <c r="H325" s="323"/>
      <c r="I325" s="323"/>
      <c r="J325" s="324"/>
      <c r="K325" s="322" t="s">
        <v>101</v>
      </c>
      <c r="L325" s="323"/>
      <c r="M325" s="324"/>
      <c r="N325" s="322" t="s">
        <v>102</v>
      </c>
      <c r="O325" s="323"/>
      <c r="P325" s="323"/>
      <c r="Q325" s="323"/>
      <c r="R325" s="323"/>
      <c r="S325" s="323"/>
      <c r="T325" s="323"/>
      <c r="U325" s="323"/>
      <c r="V325" s="323"/>
      <c r="W325" s="323"/>
      <c r="X325" s="323"/>
      <c r="Y325" s="323"/>
      <c r="Z325" s="323"/>
      <c r="AA325" s="323"/>
      <c r="AB325" s="323"/>
      <c r="AC325" s="323"/>
      <c r="AD325" s="323"/>
      <c r="AE325" s="324"/>
      <c r="AF325" s="322" t="s">
        <v>68</v>
      </c>
      <c r="AG325" s="323"/>
      <c r="AH325" s="324"/>
      <c r="AI325" s="322" t="s">
        <v>103</v>
      </c>
      <c r="AJ325" s="323"/>
      <c r="AK325" s="323"/>
      <c r="AL325" s="324"/>
      <c r="AM325" s="322" t="s">
        <v>104</v>
      </c>
      <c r="AN325" s="323"/>
      <c r="AO325" s="323"/>
      <c r="AP325" s="324"/>
      <c r="AQ325" s="8"/>
    </row>
    <row r="326" spans="2:45" ht="24.75" customHeight="1">
      <c r="B326" s="9"/>
      <c r="C326" s="320"/>
      <c r="D326" s="321"/>
      <c r="E326" s="325"/>
      <c r="F326" s="326"/>
      <c r="G326" s="326"/>
      <c r="H326" s="326"/>
      <c r="I326" s="326"/>
      <c r="J326" s="327"/>
      <c r="K326" s="325"/>
      <c r="L326" s="326"/>
      <c r="M326" s="327"/>
      <c r="N326" s="373" t="s">
        <v>170</v>
      </c>
      <c r="O326" s="374"/>
      <c r="P326" s="374"/>
      <c r="Q326" s="374"/>
      <c r="R326" s="374"/>
      <c r="S326" s="374"/>
      <c r="T326" s="374"/>
      <c r="U326" s="374"/>
      <c r="V326" s="375"/>
      <c r="W326" s="373" t="s">
        <v>174</v>
      </c>
      <c r="X326" s="374"/>
      <c r="Y326" s="374"/>
      <c r="Z326" s="374"/>
      <c r="AA326" s="374"/>
      <c r="AB326" s="374"/>
      <c r="AC326" s="374"/>
      <c r="AD326" s="374"/>
      <c r="AE326" s="375"/>
      <c r="AF326" s="325"/>
      <c r="AG326" s="326"/>
      <c r="AH326" s="327"/>
      <c r="AI326" s="325"/>
      <c r="AJ326" s="326"/>
      <c r="AK326" s="326"/>
      <c r="AL326" s="327"/>
      <c r="AM326" s="325"/>
      <c r="AN326" s="326"/>
      <c r="AO326" s="326"/>
      <c r="AP326" s="327"/>
      <c r="AQ326" s="8"/>
    </row>
    <row r="327" spans="2:45" ht="72.75" customHeight="1">
      <c r="B327" s="9"/>
      <c r="C327" s="320"/>
      <c r="D327" s="266" t="s">
        <v>105</v>
      </c>
      <c r="E327" s="266" t="s">
        <v>106</v>
      </c>
      <c r="F327" s="266" t="s">
        <v>107</v>
      </c>
      <c r="G327" s="266" t="s">
        <v>108</v>
      </c>
      <c r="H327" s="266" t="s">
        <v>109</v>
      </c>
      <c r="I327" s="266" t="s">
        <v>110</v>
      </c>
      <c r="J327" s="266" t="s">
        <v>121</v>
      </c>
      <c r="K327" s="266" t="s">
        <v>111</v>
      </c>
      <c r="L327" s="266" t="s">
        <v>112</v>
      </c>
      <c r="M327" s="266" t="s">
        <v>79</v>
      </c>
      <c r="N327" s="336" t="s">
        <v>122</v>
      </c>
      <c r="O327" s="337"/>
      <c r="P327" s="338"/>
      <c r="Q327" s="328" t="s">
        <v>182</v>
      </c>
      <c r="R327" s="329"/>
      <c r="S327" s="330"/>
      <c r="T327" s="328" t="s">
        <v>254</v>
      </c>
      <c r="U327" s="329"/>
      <c r="V327" s="330"/>
      <c r="W327" s="339" t="s">
        <v>172</v>
      </c>
      <c r="X327" s="340"/>
      <c r="Y327" s="341"/>
      <c r="Z327" s="333" t="s">
        <v>173</v>
      </c>
      <c r="AA327" s="334"/>
      <c r="AB327" s="335"/>
      <c r="AC327" s="333" t="s">
        <v>180</v>
      </c>
      <c r="AD327" s="334"/>
      <c r="AE327" s="335"/>
      <c r="AF327" s="266" t="s">
        <v>113</v>
      </c>
      <c r="AG327" s="266" t="s">
        <v>114</v>
      </c>
      <c r="AH327" s="266" t="s">
        <v>80</v>
      </c>
      <c r="AI327" s="268" t="s">
        <v>123</v>
      </c>
      <c r="AJ327" s="268"/>
      <c r="AK327" s="268" t="s">
        <v>124</v>
      </c>
      <c r="AL327" s="268"/>
      <c r="AM327" s="268" t="s">
        <v>115</v>
      </c>
      <c r="AN327" s="268"/>
      <c r="AO327" s="268" t="s">
        <v>116</v>
      </c>
      <c r="AP327" s="268"/>
      <c r="AQ327" s="8"/>
    </row>
    <row r="328" spans="2:45" ht="46.35" customHeight="1">
      <c r="B328" s="9"/>
      <c r="C328" s="320"/>
      <c r="D328" s="318"/>
      <c r="E328" s="318"/>
      <c r="F328" s="318"/>
      <c r="G328" s="318"/>
      <c r="H328" s="318"/>
      <c r="I328" s="318"/>
      <c r="J328" s="318"/>
      <c r="K328" s="318"/>
      <c r="L328" s="318"/>
      <c r="M328" s="318"/>
      <c r="N328" s="201">
        <v>2016</v>
      </c>
      <c r="O328" s="202"/>
      <c r="P328" s="203"/>
      <c r="Q328" s="328">
        <v>2017</v>
      </c>
      <c r="R328" s="329"/>
      <c r="S328" s="330"/>
      <c r="T328" s="328">
        <v>2018</v>
      </c>
      <c r="U328" s="329"/>
      <c r="V328" s="330"/>
      <c r="W328" s="201">
        <v>2016</v>
      </c>
      <c r="X328" s="202"/>
      <c r="Y328" s="203"/>
      <c r="Z328" s="328">
        <v>2017</v>
      </c>
      <c r="AA328" s="329"/>
      <c r="AB328" s="330"/>
      <c r="AC328" s="328">
        <v>2018</v>
      </c>
      <c r="AD328" s="329"/>
      <c r="AE328" s="330"/>
      <c r="AF328" s="318"/>
      <c r="AG328" s="318"/>
      <c r="AH328" s="318"/>
      <c r="AI328" s="266" t="s">
        <v>117</v>
      </c>
      <c r="AJ328" s="266" t="s">
        <v>118</v>
      </c>
      <c r="AK328" s="266" t="s">
        <v>117</v>
      </c>
      <c r="AL328" s="266" t="s">
        <v>118</v>
      </c>
      <c r="AM328" s="266" t="s">
        <v>117</v>
      </c>
      <c r="AN328" s="266" t="s">
        <v>119</v>
      </c>
      <c r="AO328" s="266" t="s">
        <v>117</v>
      </c>
      <c r="AP328" s="266" t="s">
        <v>118</v>
      </c>
      <c r="AQ328" s="8"/>
    </row>
    <row r="329" spans="2:45" ht="102.75" customHeight="1">
      <c r="B329" s="9"/>
      <c r="C329" s="321"/>
      <c r="D329" s="267"/>
      <c r="E329" s="267"/>
      <c r="F329" s="267"/>
      <c r="G329" s="267"/>
      <c r="H329" s="267"/>
      <c r="I329" s="267"/>
      <c r="J329" s="267"/>
      <c r="K329" s="267"/>
      <c r="L329" s="267"/>
      <c r="M329" s="267"/>
      <c r="N329" s="102" t="s">
        <v>150</v>
      </c>
      <c r="O329" s="102" t="s">
        <v>152</v>
      </c>
      <c r="P329" s="102" t="s">
        <v>153</v>
      </c>
      <c r="Q329" s="136" t="s">
        <v>150</v>
      </c>
      <c r="R329" s="136" t="s">
        <v>152</v>
      </c>
      <c r="S329" s="136" t="s">
        <v>153</v>
      </c>
      <c r="T329" s="136" t="s">
        <v>150</v>
      </c>
      <c r="U329" s="136" t="s">
        <v>152</v>
      </c>
      <c r="V329" s="136" t="s">
        <v>153</v>
      </c>
      <c r="W329" s="102" t="s">
        <v>150</v>
      </c>
      <c r="X329" s="102" t="s">
        <v>152</v>
      </c>
      <c r="Y329" s="102" t="s">
        <v>153</v>
      </c>
      <c r="Z329" s="136" t="s">
        <v>150</v>
      </c>
      <c r="AA329" s="136" t="s">
        <v>152</v>
      </c>
      <c r="AB329" s="136" t="s">
        <v>153</v>
      </c>
      <c r="AC329" s="136" t="s">
        <v>150</v>
      </c>
      <c r="AD329" s="136" t="s">
        <v>152</v>
      </c>
      <c r="AE329" s="136" t="s">
        <v>153</v>
      </c>
      <c r="AF329" s="267"/>
      <c r="AG329" s="267"/>
      <c r="AH329" s="267"/>
      <c r="AI329" s="267"/>
      <c r="AJ329" s="267"/>
      <c r="AK329" s="267"/>
      <c r="AL329" s="267"/>
      <c r="AM329" s="267"/>
      <c r="AN329" s="267"/>
      <c r="AO329" s="267"/>
      <c r="AP329" s="267"/>
      <c r="AQ329" s="8"/>
    </row>
    <row r="330" spans="2:45" s="70" customFormat="1" ht="99" customHeight="1">
      <c r="B330" s="71"/>
      <c r="C330" s="137" t="s">
        <v>219</v>
      </c>
      <c r="D330" s="137">
        <v>1</v>
      </c>
      <c r="E330" s="137">
        <v>1</v>
      </c>
      <c r="F330" s="137"/>
      <c r="G330" s="137"/>
      <c r="H330" s="137"/>
      <c r="I330" s="137"/>
      <c r="J330" s="137"/>
      <c r="K330" s="137" t="s">
        <v>28</v>
      </c>
      <c r="L330" s="157" t="s">
        <v>28</v>
      </c>
      <c r="M330" s="157" t="s">
        <v>28</v>
      </c>
      <c r="N330" s="204">
        <v>1700000</v>
      </c>
      <c r="O330" s="204">
        <v>270000</v>
      </c>
      <c r="P330" s="204">
        <v>269993</v>
      </c>
      <c r="Q330" s="244">
        <v>1700000</v>
      </c>
      <c r="R330" s="244">
        <v>52500</v>
      </c>
      <c r="S330" s="244">
        <v>52284</v>
      </c>
      <c r="T330" s="240">
        <v>13000</v>
      </c>
      <c r="U330" s="240">
        <f>'PATA 3B'!X285</f>
        <v>56206.080000000002</v>
      </c>
      <c r="V330" s="240">
        <v>56206.080000000002</v>
      </c>
      <c r="W330" s="243">
        <v>0</v>
      </c>
      <c r="X330" s="243">
        <v>0</v>
      </c>
      <c r="Y330" s="243">
        <v>0</v>
      </c>
      <c r="Z330" s="243">
        <v>0</v>
      </c>
      <c r="AA330" s="243">
        <v>0</v>
      </c>
      <c r="AB330" s="243">
        <v>0</v>
      </c>
      <c r="AC330" s="240">
        <v>200000</v>
      </c>
      <c r="AD330" s="240">
        <v>0</v>
      </c>
      <c r="AE330" s="240">
        <v>0</v>
      </c>
      <c r="AF330" s="243">
        <v>1070000</v>
      </c>
      <c r="AG330" s="243">
        <v>140000</v>
      </c>
      <c r="AH330" s="243">
        <f>SUM(AF330:AG330)</f>
        <v>1210000</v>
      </c>
      <c r="AI330" s="406" t="s">
        <v>136</v>
      </c>
      <c r="AJ330" s="407"/>
      <c r="AK330" s="407"/>
      <c r="AL330" s="407"/>
      <c r="AM330" s="408"/>
      <c r="AN330" s="406" t="s">
        <v>148</v>
      </c>
      <c r="AO330" s="407"/>
      <c r="AP330" s="408"/>
      <c r="AQ330" s="72"/>
      <c r="AS330" s="158"/>
    </row>
    <row r="331" spans="2:45" s="70" customFormat="1" ht="113.25" customHeight="1">
      <c r="B331" s="71"/>
      <c r="C331" s="137" t="s">
        <v>220</v>
      </c>
      <c r="D331" s="137">
        <v>1</v>
      </c>
      <c r="E331" s="137">
        <v>1</v>
      </c>
      <c r="F331" s="137"/>
      <c r="G331" s="137"/>
      <c r="H331" s="137"/>
      <c r="I331" s="137"/>
      <c r="J331" s="137"/>
      <c r="K331" s="137" t="s">
        <v>28</v>
      </c>
      <c r="L331" s="157" t="s">
        <v>28</v>
      </c>
      <c r="M331" s="157" t="s">
        <v>28</v>
      </c>
      <c r="N331" s="205"/>
      <c r="O331" s="205"/>
      <c r="P331" s="205"/>
      <c r="Q331" s="244"/>
      <c r="R331" s="244"/>
      <c r="S331" s="244"/>
      <c r="T331" s="240">
        <v>0</v>
      </c>
      <c r="U331" s="240"/>
      <c r="V331" s="240"/>
      <c r="W331" s="243"/>
      <c r="X331" s="243"/>
      <c r="Y331" s="243"/>
      <c r="Z331" s="243"/>
      <c r="AA331" s="243"/>
      <c r="AB331" s="243"/>
      <c r="AC331" s="240">
        <v>0</v>
      </c>
      <c r="AD331" s="240">
        <v>0</v>
      </c>
      <c r="AE331" s="240">
        <v>0</v>
      </c>
      <c r="AF331" s="243">
        <v>1820000</v>
      </c>
      <c r="AG331" s="243" t="s">
        <v>28</v>
      </c>
      <c r="AH331" s="243">
        <f t="shared" ref="AH331:AH337" si="14">SUM(AF331:AG331)</f>
        <v>1820000</v>
      </c>
      <c r="AI331" s="409"/>
      <c r="AJ331" s="410"/>
      <c r="AK331" s="410"/>
      <c r="AL331" s="410"/>
      <c r="AM331" s="411"/>
      <c r="AN331" s="409"/>
      <c r="AO331" s="410"/>
      <c r="AP331" s="411"/>
      <c r="AQ331" s="72"/>
      <c r="AS331" s="158"/>
    </row>
    <row r="332" spans="2:45" s="70" customFormat="1" ht="105" customHeight="1">
      <c r="B332" s="71"/>
      <c r="C332" s="137" t="s">
        <v>221</v>
      </c>
      <c r="D332" s="137">
        <v>1</v>
      </c>
      <c r="E332" s="157"/>
      <c r="F332" s="137">
        <v>1</v>
      </c>
      <c r="G332" s="137"/>
      <c r="H332" s="137"/>
      <c r="I332" s="137"/>
      <c r="J332" s="137"/>
      <c r="K332" s="137" t="s">
        <v>28</v>
      </c>
      <c r="L332" s="157" t="s">
        <v>28</v>
      </c>
      <c r="M332" s="157" t="s">
        <v>28</v>
      </c>
      <c r="N332" s="205"/>
      <c r="O332" s="205"/>
      <c r="P332" s="205"/>
      <c r="Q332" s="244"/>
      <c r="R332" s="244"/>
      <c r="S332" s="244"/>
      <c r="T332" s="240">
        <v>28500</v>
      </c>
      <c r="U332" s="240"/>
      <c r="V332" s="240"/>
      <c r="W332" s="243"/>
      <c r="X332" s="243"/>
      <c r="Y332" s="243"/>
      <c r="Z332" s="243"/>
      <c r="AA332" s="243"/>
      <c r="AB332" s="243"/>
      <c r="AC332" s="240">
        <v>55000</v>
      </c>
      <c r="AD332" s="240">
        <v>0</v>
      </c>
      <c r="AE332" s="240">
        <v>0</v>
      </c>
      <c r="AF332" s="243">
        <v>1660000</v>
      </c>
      <c r="AG332" s="243">
        <v>220000</v>
      </c>
      <c r="AH332" s="243">
        <f t="shared" si="14"/>
        <v>1880000</v>
      </c>
      <c r="AI332" s="409"/>
      <c r="AJ332" s="410"/>
      <c r="AK332" s="410"/>
      <c r="AL332" s="410"/>
      <c r="AM332" s="411"/>
      <c r="AN332" s="409"/>
      <c r="AO332" s="410"/>
      <c r="AP332" s="411"/>
      <c r="AQ332" s="72"/>
      <c r="AS332" s="158"/>
    </row>
    <row r="333" spans="2:45" s="70" customFormat="1" ht="101.25" customHeight="1">
      <c r="B333" s="71"/>
      <c r="C333" s="137" t="s">
        <v>222</v>
      </c>
      <c r="D333" s="137">
        <v>1</v>
      </c>
      <c r="E333" s="157"/>
      <c r="F333" s="137">
        <v>1</v>
      </c>
      <c r="G333" s="137"/>
      <c r="H333" s="137"/>
      <c r="I333" s="137"/>
      <c r="J333" s="137"/>
      <c r="K333" s="137" t="s">
        <v>28</v>
      </c>
      <c r="L333" s="157" t="s">
        <v>28</v>
      </c>
      <c r="M333" s="157" t="s">
        <v>28</v>
      </c>
      <c r="N333" s="205"/>
      <c r="O333" s="205"/>
      <c r="P333" s="205"/>
      <c r="Q333" s="244"/>
      <c r="R333" s="244"/>
      <c r="S333" s="244"/>
      <c r="T333" s="240">
        <v>28500</v>
      </c>
      <c r="U333" s="240"/>
      <c r="V333" s="240"/>
      <c r="W333" s="243"/>
      <c r="X333" s="243"/>
      <c r="Y333" s="243"/>
      <c r="Z333" s="243"/>
      <c r="AA333" s="243"/>
      <c r="AB333" s="243"/>
      <c r="AC333" s="240">
        <v>105000</v>
      </c>
      <c r="AD333" s="240">
        <v>0</v>
      </c>
      <c r="AE333" s="240">
        <v>0</v>
      </c>
      <c r="AF333" s="243">
        <v>2900000</v>
      </c>
      <c r="AG333" s="243">
        <v>90000</v>
      </c>
      <c r="AH333" s="243">
        <f t="shared" si="14"/>
        <v>2990000</v>
      </c>
      <c r="AI333" s="409"/>
      <c r="AJ333" s="410"/>
      <c r="AK333" s="410"/>
      <c r="AL333" s="410"/>
      <c r="AM333" s="411"/>
      <c r="AN333" s="409"/>
      <c r="AO333" s="410"/>
      <c r="AP333" s="411"/>
      <c r="AQ333" s="72"/>
      <c r="AS333" s="158"/>
    </row>
    <row r="334" spans="2:45" s="70" customFormat="1" ht="113.25" customHeight="1">
      <c r="B334" s="71"/>
      <c r="C334" s="137" t="s">
        <v>223</v>
      </c>
      <c r="D334" s="137">
        <v>1</v>
      </c>
      <c r="E334" s="157"/>
      <c r="F334" s="137">
        <v>1</v>
      </c>
      <c r="G334" s="137"/>
      <c r="H334" s="137"/>
      <c r="I334" s="137"/>
      <c r="J334" s="137"/>
      <c r="K334" s="137" t="s">
        <v>28</v>
      </c>
      <c r="L334" s="157" t="s">
        <v>28</v>
      </c>
      <c r="M334" s="157" t="s">
        <v>28</v>
      </c>
      <c r="N334" s="205"/>
      <c r="O334" s="205"/>
      <c r="P334" s="205"/>
      <c r="Q334" s="244"/>
      <c r="R334" s="244"/>
      <c r="S334" s="244"/>
      <c r="T334" s="240">
        <v>20500</v>
      </c>
      <c r="U334" s="240"/>
      <c r="V334" s="240"/>
      <c r="W334" s="243"/>
      <c r="X334" s="243"/>
      <c r="Y334" s="243"/>
      <c r="Z334" s="243"/>
      <c r="AA334" s="243"/>
      <c r="AB334" s="243"/>
      <c r="AC334" s="240">
        <v>65000</v>
      </c>
      <c r="AD334" s="240">
        <v>0</v>
      </c>
      <c r="AE334" s="240">
        <v>0</v>
      </c>
      <c r="AF334" s="243">
        <v>8070000</v>
      </c>
      <c r="AG334" s="243">
        <v>3160000</v>
      </c>
      <c r="AH334" s="243">
        <f t="shared" si="14"/>
        <v>11230000</v>
      </c>
      <c r="AI334" s="409"/>
      <c r="AJ334" s="410"/>
      <c r="AK334" s="410"/>
      <c r="AL334" s="410"/>
      <c r="AM334" s="411"/>
      <c r="AN334" s="409"/>
      <c r="AO334" s="410"/>
      <c r="AP334" s="411"/>
      <c r="AQ334" s="72"/>
      <c r="AS334" s="158"/>
    </row>
    <row r="335" spans="2:45" s="70" customFormat="1" ht="101.25" customHeight="1">
      <c r="B335" s="71"/>
      <c r="C335" s="137" t="s">
        <v>224</v>
      </c>
      <c r="D335" s="137">
        <v>1</v>
      </c>
      <c r="E335" s="157"/>
      <c r="F335" s="137">
        <v>1</v>
      </c>
      <c r="G335" s="137"/>
      <c r="H335" s="137"/>
      <c r="I335" s="137"/>
      <c r="J335" s="137"/>
      <c r="K335" s="137" t="s">
        <v>28</v>
      </c>
      <c r="L335" s="157" t="s">
        <v>28</v>
      </c>
      <c r="M335" s="157" t="s">
        <v>28</v>
      </c>
      <c r="N335" s="205"/>
      <c r="O335" s="205"/>
      <c r="P335" s="205"/>
      <c r="Q335" s="244"/>
      <c r="R335" s="244"/>
      <c r="S335" s="244"/>
      <c r="T335" s="240">
        <v>14000</v>
      </c>
      <c r="U335" s="240"/>
      <c r="V335" s="240"/>
      <c r="W335" s="243"/>
      <c r="X335" s="243"/>
      <c r="Y335" s="243"/>
      <c r="Z335" s="243"/>
      <c r="AA335" s="243"/>
      <c r="AB335" s="243"/>
      <c r="AC335" s="240">
        <v>51000</v>
      </c>
      <c r="AD335" s="240">
        <v>0</v>
      </c>
      <c r="AE335" s="240">
        <v>0</v>
      </c>
      <c r="AF335" s="243">
        <v>3550000</v>
      </c>
      <c r="AG335" s="243">
        <v>80000</v>
      </c>
      <c r="AH335" s="243">
        <f t="shared" si="14"/>
        <v>3630000</v>
      </c>
      <c r="AI335" s="409"/>
      <c r="AJ335" s="410"/>
      <c r="AK335" s="410"/>
      <c r="AL335" s="410"/>
      <c r="AM335" s="411"/>
      <c r="AN335" s="409"/>
      <c r="AO335" s="410"/>
      <c r="AP335" s="411"/>
      <c r="AQ335" s="72"/>
      <c r="AS335" s="158"/>
    </row>
    <row r="336" spans="2:45" s="70" customFormat="1" ht="107.25" customHeight="1">
      <c r="B336" s="71"/>
      <c r="C336" s="137" t="s">
        <v>225</v>
      </c>
      <c r="D336" s="137">
        <v>1</v>
      </c>
      <c r="E336" s="157"/>
      <c r="F336" s="137">
        <v>1</v>
      </c>
      <c r="G336" s="137"/>
      <c r="H336" s="137"/>
      <c r="I336" s="137"/>
      <c r="J336" s="137"/>
      <c r="K336" s="137" t="s">
        <v>28</v>
      </c>
      <c r="L336" s="157" t="s">
        <v>28</v>
      </c>
      <c r="M336" s="157" t="s">
        <v>28</v>
      </c>
      <c r="N336" s="205"/>
      <c r="O336" s="205"/>
      <c r="P336" s="205"/>
      <c r="Q336" s="244"/>
      <c r="R336" s="244"/>
      <c r="S336" s="244"/>
      <c r="T336" s="240">
        <v>35500</v>
      </c>
      <c r="U336" s="240"/>
      <c r="V336" s="240"/>
      <c r="W336" s="243"/>
      <c r="X336" s="243"/>
      <c r="Y336" s="243"/>
      <c r="Z336" s="243"/>
      <c r="AA336" s="243"/>
      <c r="AB336" s="243"/>
      <c r="AC336" s="240">
        <v>55000</v>
      </c>
      <c r="AD336" s="240">
        <v>0</v>
      </c>
      <c r="AE336" s="240">
        <v>0</v>
      </c>
      <c r="AF336" s="243">
        <v>1250000</v>
      </c>
      <c r="AG336" s="243">
        <v>400000</v>
      </c>
      <c r="AH336" s="243">
        <f t="shared" si="14"/>
        <v>1650000</v>
      </c>
      <c r="AI336" s="409"/>
      <c r="AJ336" s="410"/>
      <c r="AK336" s="410"/>
      <c r="AL336" s="410"/>
      <c r="AM336" s="411"/>
      <c r="AN336" s="409"/>
      <c r="AO336" s="410"/>
      <c r="AP336" s="411"/>
      <c r="AQ336" s="72"/>
      <c r="AS336" s="158"/>
    </row>
    <row r="337" spans="2:45" s="70" customFormat="1" ht="110.25" customHeight="1">
      <c r="B337" s="71"/>
      <c r="C337" s="137" t="s">
        <v>226</v>
      </c>
      <c r="D337" s="137">
        <v>1</v>
      </c>
      <c r="E337" s="157"/>
      <c r="F337" s="137">
        <v>1</v>
      </c>
      <c r="G337" s="137"/>
      <c r="H337" s="137"/>
      <c r="I337" s="137"/>
      <c r="J337" s="137"/>
      <c r="K337" s="137" t="s">
        <v>28</v>
      </c>
      <c r="L337" s="157" t="s">
        <v>28</v>
      </c>
      <c r="M337" s="157" t="s">
        <v>28</v>
      </c>
      <c r="N337" s="206"/>
      <c r="O337" s="206"/>
      <c r="P337" s="206"/>
      <c r="Q337" s="244"/>
      <c r="R337" s="244"/>
      <c r="S337" s="244"/>
      <c r="T337" s="240">
        <v>61500</v>
      </c>
      <c r="U337" s="240"/>
      <c r="V337" s="240"/>
      <c r="W337" s="243"/>
      <c r="X337" s="243"/>
      <c r="Y337" s="243"/>
      <c r="Z337" s="243"/>
      <c r="AA337" s="243"/>
      <c r="AB337" s="243"/>
      <c r="AC337" s="240">
        <v>50000</v>
      </c>
      <c r="AD337" s="240">
        <v>0</v>
      </c>
      <c r="AE337" s="240">
        <v>0</v>
      </c>
      <c r="AF337" s="243">
        <v>6690000</v>
      </c>
      <c r="AG337" s="243">
        <v>610000</v>
      </c>
      <c r="AH337" s="243">
        <f t="shared" si="14"/>
        <v>7300000</v>
      </c>
      <c r="AI337" s="409"/>
      <c r="AJ337" s="410"/>
      <c r="AK337" s="410"/>
      <c r="AL337" s="410"/>
      <c r="AM337" s="411"/>
      <c r="AN337" s="409"/>
      <c r="AO337" s="410"/>
      <c r="AP337" s="411"/>
      <c r="AQ337" s="72"/>
      <c r="AS337" s="158"/>
    </row>
    <row r="338" spans="2:45" ht="148.5" customHeight="1">
      <c r="B338" s="9"/>
      <c r="C338" s="149" t="s">
        <v>33</v>
      </c>
      <c r="D338" s="149">
        <f>SUM(D330:D337)</f>
        <v>8</v>
      </c>
      <c r="E338" s="149">
        <f>SUM(E330:E337)</f>
        <v>2</v>
      </c>
      <c r="F338" s="149">
        <f>SUM(F330:F337)</f>
        <v>6</v>
      </c>
      <c r="G338" s="149">
        <f>SUM(G330:G337)</f>
        <v>0</v>
      </c>
      <c r="H338" s="149">
        <f>SUM(H330:H337)</f>
        <v>0</v>
      </c>
      <c r="I338" s="149"/>
      <c r="J338" s="149"/>
      <c r="K338" s="149"/>
      <c r="L338" s="150">
        <f>SUM(L330:L337)</f>
        <v>0</v>
      </c>
      <c r="M338" s="151"/>
      <c r="N338" s="241">
        <f t="shared" ref="N338:AG338" si="15">SUM(N330:N337)</f>
        <v>1700000</v>
      </c>
      <c r="O338" s="241">
        <f t="shared" si="15"/>
        <v>270000</v>
      </c>
      <c r="P338" s="241">
        <f t="shared" si="15"/>
        <v>269993</v>
      </c>
      <c r="Q338" s="241">
        <f t="shared" si="15"/>
        <v>1700000</v>
      </c>
      <c r="R338" s="241">
        <f t="shared" si="15"/>
        <v>52500</v>
      </c>
      <c r="S338" s="241">
        <f t="shared" si="15"/>
        <v>52284</v>
      </c>
      <c r="T338" s="241">
        <f t="shared" si="15"/>
        <v>201500</v>
      </c>
      <c r="U338" s="241">
        <f t="shared" si="15"/>
        <v>56206.080000000002</v>
      </c>
      <c r="V338" s="241">
        <f t="shared" si="15"/>
        <v>56206.080000000002</v>
      </c>
      <c r="W338" s="241">
        <f t="shared" si="15"/>
        <v>0</v>
      </c>
      <c r="X338" s="241">
        <f t="shared" si="15"/>
        <v>0</v>
      </c>
      <c r="Y338" s="241">
        <f t="shared" si="15"/>
        <v>0</v>
      </c>
      <c r="Z338" s="241">
        <f t="shared" si="15"/>
        <v>0</v>
      </c>
      <c r="AA338" s="241">
        <f t="shared" si="15"/>
        <v>0</v>
      </c>
      <c r="AB338" s="241">
        <f t="shared" si="15"/>
        <v>0</v>
      </c>
      <c r="AC338" s="241">
        <f t="shared" si="15"/>
        <v>581000</v>
      </c>
      <c r="AD338" s="241">
        <f t="shared" si="15"/>
        <v>0</v>
      </c>
      <c r="AE338" s="241">
        <f t="shared" si="15"/>
        <v>0</v>
      </c>
      <c r="AF338" s="241">
        <f t="shared" si="15"/>
        <v>27010000</v>
      </c>
      <c r="AG338" s="241">
        <f t="shared" si="15"/>
        <v>4700000</v>
      </c>
      <c r="AH338" s="241">
        <f>SUM(AH330:AH337)</f>
        <v>31710000</v>
      </c>
      <c r="AI338" s="419"/>
      <c r="AJ338" s="420"/>
      <c r="AK338" s="420"/>
      <c r="AL338" s="420"/>
      <c r="AM338" s="421"/>
      <c r="AN338" s="419"/>
      <c r="AO338" s="420"/>
      <c r="AP338" s="421"/>
      <c r="AQ338" s="8"/>
    </row>
    <row r="339" spans="2:45" hidden="1">
      <c r="B339" s="9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91"/>
      <c r="O339" s="10"/>
      <c r="P339" s="10"/>
      <c r="Q339" s="10"/>
      <c r="R339" s="10"/>
      <c r="S339" s="10"/>
      <c r="T339" s="3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8"/>
    </row>
    <row r="340" spans="2:45" hidden="1">
      <c r="B340" s="9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91"/>
      <c r="O340" s="10"/>
      <c r="P340" s="10"/>
      <c r="Q340" s="10"/>
      <c r="R340" s="10"/>
      <c r="S340" s="10"/>
      <c r="T340" s="3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8"/>
    </row>
    <row r="341" spans="2:45" hidden="1">
      <c r="B341" s="9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91"/>
      <c r="O341" s="10"/>
      <c r="P341" s="10"/>
      <c r="Q341" s="10"/>
      <c r="R341" s="10"/>
      <c r="S341" s="10"/>
      <c r="T341" s="3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8"/>
    </row>
    <row r="342" spans="2:45" hidden="1">
      <c r="B342" s="9"/>
      <c r="C342" s="3" t="s">
        <v>35</v>
      </c>
      <c r="D342" s="10"/>
      <c r="E342" s="10"/>
      <c r="F342" s="10"/>
      <c r="G342" s="10"/>
      <c r="H342" s="10"/>
      <c r="I342" s="10"/>
      <c r="J342" s="10"/>
      <c r="K342" s="10"/>
      <c r="L342" s="74"/>
      <c r="M342" s="10"/>
      <c r="N342" s="91"/>
      <c r="O342" s="10"/>
      <c r="P342" s="10"/>
      <c r="Q342" s="10"/>
      <c r="R342" s="10"/>
      <c r="S342" s="10"/>
      <c r="T342" s="3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3" t="s">
        <v>36</v>
      </c>
      <c r="AH342" s="10"/>
      <c r="AI342" s="10"/>
      <c r="AJ342" s="10"/>
      <c r="AK342" s="10"/>
      <c r="AL342" s="10"/>
      <c r="AM342" s="10"/>
      <c r="AN342" s="10"/>
      <c r="AO342" s="10"/>
      <c r="AP342" s="10"/>
      <c r="AQ342" s="8"/>
    </row>
    <row r="343" spans="2:45" hidden="1">
      <c r="B343" s="9"/>
      <c r="C343" s="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91"/>
      <c r="O343" s="10"/>
      <c r="P343" s="10"/>
      <c r="Q343" s="10"/>
      <c r="R343" s="10"/>
      <c r="S343" s="10"/>
      <c r="T343" s="3"/>
      <c r="U343" s="10"/>
      <c r="V343" s="10"/>
      <c r="W343" s="103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8"/>
    </row>
    <row r="344" spans="2:45" hidden="1">
      <c r="B344" s="9"/>
      <c r="C344" s="3" t="s">
        <v>37</v>
      </c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91"/>
      <c r="O344" s="10"/>
      <c r="P344" s="10"/>
      <c r="Q344" s="10"/>
      <c r="R344" s="10"/>
      <c r="S344" s="10"/>
      <c r="T344" s="3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3" t="s">
        <v>38</v>
      </c>
      <c r="AH344" s="10"/>
      <c r="AI344" s="10"/>
      <c r="AJ344" s="10"/>
      <c r="AK344" s="10"/>
      <c r="AL344" s="10"/>
      <c r="AM344" s="10"/>
      <c r="AN344" s="10"/>
      <c r="AO344" s="10"/>
      <c r="AP344" s="10"/>
      <c r="AQ344" s="8"/>
    </row>
    <row r="345" spans="2:45" hidden="1">
      <c r="B345" s="9"/>
      <c r="C345" s="3" t="s">
        <v>39</v>
      </c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91"/>
      <c r="O345" s="10"/>
      <c r="P345" s="10"/>
      <c r="Q345" s="10"/>
      <c r="R345" s="10"/>
      <c r="S345" s="10"/>
      <c r="T345" s="3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3" t="s">
        <v>39</v>
      </c>
      <c r="AH345" s="10"/>
      <c r="AI345" s="10"/>
      <c r="AJ345" s="10"/>
      <c r="AK345" s="10"/>
      <c r="AL345" s="10"/>
      <c r="AM345" s="10"/>
      <c r="AN345" s="10"/>
      <c r="AO345" s="10"/>
      <c r="AP345" s="10"/>
      <c r="AQ345" s="8"/>
    </row>
    <row r="346" spans="2:45" hidden="1">
      <c r="B346" s="9"/>
      <c r="C346" s="3" t="s">
        <v>40</v>
      </c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91"/>
      <c r="O346" s="10"/>
      <c r="P346" s="10"/>
      <c r="Q346" s="10"/>
      <c r="R346" s="10"/>
      <c r="S346" s="10"/>
      <c r="T346" s="3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3" t="s">
        <v>40</v>
      </c>
      <c r="AH346" s="10"/>
      <c r="AI346" s="10"/>
      <c r="AJ346" s="10"/>
      <c r="AK346" s="10"/>
      <c r="AL346" s="10"/>
      <c r="AM346" s="10"/>
      <c r="AN346" s="10"/>
      <c r="AO346" s="10"/>
      <c r="AP346" s="10"/>
      <c r="AQ346" s="8"/>
    </row>
    <row r="347" spans="2:45" hidden="1">
      <c r="B347" s="9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91"/>
      <c r="O347" s="10"/>
      <c r="P347" s="10"/>
      <c r="Q347" s="10"/>
      <c r="R347" s="10"/>
      <c r="S347" s="10"/>
      <c r="T347" s="3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8"/>
    </row>
    <row r="348" spans="2:45" hidden="1">
      <c r="B348" s="9"/>
      <c r="C348" s="3" t="s">
        <v>94</v>
      </c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91"/>
      <c r="O348" s="10"/>
      <c r="P348" s="10"/>
      <c r="Q348" s="10"/>
      <c r="R348" s="10"/>
      <c r="S348" s="10"/>
      <c r="T348" s="3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8"/>
    </row>
    <row r="349" spans="2:45" hidden="1">
      <c r="B349" s="9"/>
      <c r="C349" s="28" t="s">
        <v>93</v>
      </c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91"/>
      <c r="O349" s="10"/>
      <c r="P349" s="10"/>
      <c r="Q349" s="10"/>
      <c r="R349" s="10"/>
      <c r="S349" s="10"/>
      <c r="T349" s="3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8"/>
    </row>
    <row r="350" spans="2:45" hidden="1">
      <c r="B350" s="11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94"/>
      <c r="O350" s="12"/>
      <c r="P350" s="12"/>
      <c r="Q350" s="12"/>
      <c r="R350" s="12"/>
      <c r="S350" s="12"/>
      <c r="T350" s="226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3"/>
    </row>
  </sheetData>
  <mergeCells count="646">
    <mergeCell ref="C296:C300"/>
    <mergeCell ref="D296:D297"/>
    <mergeCell ref="N296:AE296"/>
    <mergeCell ref="E296:J297"/>
    <mergeCell ref="K296:M297"/>
    <mergeCell ref="AF296:AH297"/>
    <mergeCell ref="AI296:AL297"/>
    <mergeCell ref="AM296:AP297"/>
    <mergeCell ref="T298:V298"/>
    <mergeCell ref="AC298:AE298"/>
    <mergeCell ref="T299:V299"/>
    <mergeCell ref="AC299:AE299"/>
    <mergeCell ref="C257:AQ257"/>
    <mergeCell ref="C258:AQ258"/>
    <mergeCell ref="D260:L260"/>
    <mergeCell ref="AK260:AP260"/>
    <mergeCell ref="AM237:AP241"/>
    <mergeCell ref="Q237:Q241"/>
    <mergeCell ref="R237:R241"/>
    <mergeCell ref="S237:S241"/>
    <mergeCell ref="AI237:AL241"/>
    <mergeCell ref="AI330:AM338"/>
    <mergeCell ref="AN330:AP338"/>
    <mergeCell ref="AO298:AP298"/>
    <mergeCell ref="AI299:AI300"/>
    <mergeCell ref="AJ299:AJ300"/>
    <mergeCell ref="AK299:AK300"/>
    <mergeCell ref="AL299:AL300"/>
    <mergeCell ref="AM299:AM300"/>
    <mergeCell ref="AN299:AN300"/>
    <mergeCell ref="AO299:AO300"/>
    <mergeCell ref="AP299:AP300"/>
    <mergeCell ref="AK298:AL298"/>
    <mergeCell ref="AM298:AN298"/>
    <mergeCell ref="AH327:AH329"/>
    <mergeCell ref="AK327:AL327"/>
    <mergeCell ref="AM327:AN327"/>
    <mergeCell ref="AO327:AP327"/>
    <mergeCell ref="AC327:AE327"/>
    <mergeCell ref="T328:V328"/>
    <mergeCell ref="AC328:AE328"/>
    <mergeCell ref="N326:V326"/>
    <mergeCell ref="AI301:AL301"/>
    <mergeCell ref="AM301:AP301"/>
    <mergeCell ref="W326:AE326"/>
    <mergeCell ref="D327:D329"/>
    <mergeCell ref="E327:E329"/>
    <mergeCell ref="F327:F329"/>
    <mergeCell ref="G327:G329"/>
    <mergeCell ref="H327:H329"/>
    <mergeCell ref="I327:I329"/>
    <mergeCell ref="Q298:S298"/>
    <mergeCell ref="Q299:S299"/>
    <mergeCell ref="W298:Y298"/>
    <mergeCell ref="C318:AQ318"/>
    <mergeCell ref="C319:AQ319"/>
    <mergeCell ref="D321:L321"/>
    <mergeCell ref="AK321:AP321"/>
    <mergeCell ref="D322:L322"/>
    <mergeCell ref="AK322:AP322"/>
    <mergeCell ref="C325:C329"/>
    <mergeCell ref="D325:D326"/>
    <mergeCell ref="N325:AE325"/>
    <mergeCell ref="J327:J329"/>
    <mergeCell ref="K327:K329"/>
    <mergeCell ref="L327:L329"/>
    <mergeCell ref="M327:M329"/>
    <mergeCell ref="AG298:AG300"/>
    <mergeCell ref="AH298:AH300"/>
    <mergeCell ref="I298:I300"/>
    <mergeCell ref="J298:J300"/>
    <mergeCell ref="K298:K300"/>
    <mergeCell ref="L298:L300"/>
    <mergeCell ref="M298:M300"/>
    <mergeCell ref="N298:P298"/>
    <mergeCell ref="N297:V297"/>
    <mergeCell ref="W297:AE297"/>
    <mergeCell ref="AI298:AJ298"/>
    <mergeCell ref="Z298:AB298"/>
    <mergeCell ref="Z299:AB299"/>
    <mergeCell ref="AF298:AF300"/>
    <mergeCell ref="E298:E300"/>
    <mergeCell ref="AK266:AL266"/>
    <mergeCell ref="AM266:AN266"/>
    <mergeCell ref="AI269:AL272"/>
    <mergeCell ref="AM269:AP272"/>
    <mergeCell ref="AO266:AP266"/>
    <mergeCell ref="AI267:AI268"/>
    <mergeCell ref="AJ267:AJ268"/>
    <mergeCell ref="AK267:AK268"/>
    <mergeCell ref="AL267:AL268"/>
    <mergeCell ref="AM267:AM268"/>
    <mergeCell ref="AN267:AN268"/>
    <mergeCell ref="AO267:AO268"/>
    <mergeCell ref="AP267:AP268"/>
    <mergeCell ref="N266:P266"/>
    <mergeCell ref="W266:Y266"/>
    <mergeCell ref="F298:F300"/>
    <mergeCell ref="G298:G300"/>
    <mergeCell ref="H298:H300"/>
    <mergeCell ref="C290:AQ290"/>
    <mergeCell ref="D292:L292"/>
    <mergeCell ref="AK292:AP292"/>
    <mergeCell ref="D293:L293"/>
    <mergeCell ref="C289:AQ289"/>
    <mergeCell ref="N265:V265"/>
    <mergeCell ref="W265:AE265"/>
    <mergeCell ref="Q266:S266"/>
    <mergeCell ref="Z266:AB266"/>
    <mergeCell ref="Q267:S267"/>
    <mergeCell ref="Z267:AB267"/>
    <mergeCell ref="AI266:AJ266"/>
    <mergeCell ref="AF266:AF268"/>
    <mergeCell ref="AG266:AG268"/>
    <mergeCell ref="AH266:AH268"/>
    <mergeCell ref="AK261:AP261"/>
    <mergeCell ref="C264:C268"/>
    <mergeCell ref="D264:D265"/>
    <mergeCell ref="N264:AE264"/>
    <mergeCell ref="E264:J265"/>
    <mergeCell ref="K264:M265"/>
    <mergeCell ref="T266:V266"/>
    <mergeCell ref="AC266:AE266"/>
    <mergeCell ref="T267:V267"/>
    <mergeCell ref="AC267:AE267"/>
    <mergeCell ref="AF264:AH265"/>
    <mergeCell ref="AI264:AL265"/>
    <mergeCell ref="AM264:AP265"/>
    <mergeCell ref="D266:D268"/>
    <mergeCell ref="E266:E268"/>
    <mergeCell ref="F266:F268"/>
    <mergeCell ref="G266:G268"/>
    <mergeCell ref="H266:H268"/>
    <mergeCell ref="I266:I268"/>
    <mergeCell ref="J266:J268"/>
    <mergeCell ref="K266:K268"/>
    <mergeCell ref="D261:L261"/>
    <mergeCell ref="L266:L268"/>
    <mergeCell ref="M266:M268"/>
    <mergeCell ref="D234:D236"/>
    <mergeCell ref="E234:E236"/>
    <mergeCell ref="F234:F236"/>
    <mergeCell ref="G234:G236"/>
    <mergeCell ref="H234:H236"/>
    <mergeCell ref="I234:I236"/>
    <mergeCell ref="T234:V234"/>
    <mergeCell ref="AC235:AE235"/>
    <mergeCell ref="Q234:S234"/>
    <mergeCell ref="Z234:AB234"/>
    <mergeCell ref="Q235:S235"/>
    <mergeCell ref="Z235:AB235"/>
    <mergeCell ref="V207:V208"/>
    <mergeCell ref="AI207:AL208"/>
    <mergeCell ref="AI232:AL233"/>
    <mergeCell ref="N234:P234"/>
    <mergeCell ref="W234:Y234"/>
    <mergeCell ref="AF234:AF236"/>
    <mergeCell ref="AG234:AG236"/>
    <mergeCell ref="AC234:AE234"/>
    <mergeCell ref="T235:V235"/>
    <mergeCell ref="AO234:AP234"/>
    <mergeCell ref="AF232:AH233"/>
    <mergeCell ref="AH234:AH236"/>
    <mergeCell ref="AI234:AJ234"/>
    <mergeCell ref="AK234:AL234"/>
    <mergeCell ref="AI235:AI236"/>
    <mergeCell ref="AJ235:AJ236"/>
    <mergeCell ref="AK235:AK236"/>
    <mergeCell ref="AL235:AL236"/>
    <mergeCell ref="AP205:AP206"/>
    <mergeCell ref="AM207:AP208"/>
    <mergeCell ref="U207:U208"/>
    <mergeCell ref="Q207:Q208"/>
    <mergeCell ref="R207:R208"/>
    <mergeCell ref="S207:S208"/>
    <mergeCell ref="N233:V233"/>
    <mergeCell ref="W233:AE233"/>
    <mergeCell ref="C225:AQ225"/>
    <mergeCell ref="C226:AQ226"/>
    <mergeCell ref="D228:L228"/>
    <mergeCell ref="AK228:AP228"/>
    <mergeCell ref="D229:L229"/>
    <mergeCell ref="AK229:AP229"/>
    <mergeCell ref="C232:C236"/>
    <mergeCell ref="D232:D233"/>
    <mergeCell ref="N232:AE232"/>
    <mergeCell ref="J234:J236"/>
    <mergeCell ref="K234:K236"/>
    <mergeCell ref="L234:L236"/>
    <mergeCell ref="M234:M236"/>
    <mergeCell ref="E232:J233"/>
    <mergeCell ref="K232:M233"/>
    <mergeCell ref="AP235:AP236"/>
    <mergeCell ref="AN235:AN236"/>
    <mergeCell ref="AO235:AO236"/>
    <mergeCell ref="AM234:AN234"/>
    <mergeCell ref="AM235:AM236"/>
    <mergeCell ref="AF204:AF206"/>
    <mergeCell ref="AG204:AG206"/>
    <mergeCell ref="AH204:AH206"/>
    <mergeCell ref="L204:L206"/>
    <mergeCell ref="M204:M206"/>
    <mergeCell ref="N204:P204"/>
    <mergeCell ref="W204:Y204"/>
    <mergeCell ref="Q204:S204"/>
    <mergeCell ref="Z204:AB204"/>
    <mergeCell ref="Q205:S205"/>
    <mergeCell ref="Z205:AB205"/>
    <mergeCell ref="AM232:AP233"/>
    <mergeCell ref="AO204:AP204"/>
    <mergeCell ref="AI205:AI206"/>
    <mergeCell ref="AJ205:AJ206"/>
    <mergeCell ref="AK205:AK206"/>
    <mergeCell ref="AL205:AL206"/>
    <mergeCell ref="AM205:AM206"/>
    <mergeCell ref="AN205:AN206"/>
    <mergeCell ref="AO205:AO206"/>
    <mergeCell ref="W203:AE203"/>
    <mergeCell ref="D204:D206"/>
    <mergeCell ref="E204:E206"/>
    <mergeCell ref="F204:F206"/>
    <mergeCell ref="G204:G206"/>
    <mergeCell ref="H204:H206"/>
    <mergeCell ref="I204:I206"/>
    <mergeCell ref="J204:J206"/>
    <mergeCell ref="K204:K206"/>
    <mergeCell ref="C195:AQ195"/>
    <mergeCell ref="C196:AQ196"/>
    <mergeCell ref="D198:L198"/>
    <mergeCell ref="AK198:AP198"/>
    <mergeCell ref="AI178:AL178"/>
    <mergeCell ref="AM178:AP178"/>
    <mergeCell ref="D199:L199"/>
    <mergeCell ref="AK199:AP199"/>
    <mergeCell ref="C202:C206"/>
    <mergeCell ref="D202:D203"/>
    <mergeCell ref="N202:AE202"/>
    <mergeCell ref="AM204:AN204"/>
    <mergeCell ref="AK204:AL204"/>
    <mergeCell ref="AI204:AJ204"/>
    <mergeCell ref="E202:J203"/>
    <mergeCell ref="K202:M203"/>
    <mergeCell ref="T204:V204"/>
    <mergeCell ref="AC204:AE204"/>
    <mergeCell ref="T205:V205"/>
    <mergeCell ref="AC205:AE205"/>
    <mergeCell ref="AF202:AH203"/>
    <mergeCell ref="AI202:AL203"/>
    <mergeCell ref="AM202:AP203"/>
    <mergeCell ref="N203:V203"/>
    <mergeCell ref="AO175:AP175"/>
    <mergeCell ref="AI176:AI177"/>
    <mergeCell ref="AJ176:AJ177"/>
    <mergeCell ref="AK176:AK177"/>
    <mergeCell ref="AL176:AL177"/>
    <mergeCell ref="AM176:AM177"/>
    <mergeCell ref="AN176:AN177"/>
    <mergeCell ref="AO176:AO177"/>
    <mergeCell ref="AP176:AP177"/>
    <mergeCell ref="I175:I177"/>
    <mergeCell ref="J175:J177"/>
    <mergeCell ref="K175:K177"/>
    <mergeCell ref="AF175:AF177"/>
    <mergeCell ref="AG175:AG177"/>
    <mergeCell ref="AH175:AH177"/>
    <mergeCell ref="L175:L177"/>
    <mergeCell ref="M175:M177"/>
    <mergeCell ref="N175:P175"/>
    <mergeCell ref="W175:Y175"/>
    <mergeCell ref="Q175:S175"/>
    <mergeCell ref="Z175:AB175"/>
    <mergeCell ref="Q176:S176"/>
    <mergeCell ref="Z176:AB176"/>
    <mergeCell ref="D170:L170"/>
    <mergeCell ref="AK170:AP170"/>
    <mergeCell ref="C173:C177"/>
    <mergeCell ref="D173:D174"/>
    <mergeCell ref="N173:AE173"/>
    <mergeCell ref="AF173:AH174"/>
    <mergeCell ref="AI173:AL174"/>
    <mergeCell ref="AM173:AP174"/>
    <mergeCell ref="K173:M174"/>
    <mergeCell ref="E173:J174"/>
    <mergeCell ref="AM175:AN175"/>
    <mergeCell ref="AK175:AL175"/>
    <mergeCell ref="AI175:AJ175"/>
    <mergeCell ref="T175:V175"/>
    <mergeCell ref="AC175:AE175"/>
    <mergeCell ref="T176:V176"/>
    <mergeCell ref="AC176:AE176"/>
    <mergeCell ref="N174:V174"/>
    <mergeCell ref="W174:AE174"/>
    <mergeCell ref="D175:D177"/>
    <mergeCell ref="E175:E177"/>
    <mergeCell ref="F175:F177"/>
    <mergeCell ref="G175:G177"/>
    <mergeCell ref="H175:H177"/>
    <mergeCell ref="C166:AQ166"/>
    <mergeCell ref="C167:AQ167"/>
    <mergeCell ref="D169:L169"/>
    <mergeCell ref="AK169:AP169"/>
    <mergeCell ref="AM144:AP149"/>
    <mergeCell ref="N144:N149"/>
    <mergeCell ref="O144:O149"/>
    <mergeCell ref="P144:P149"/>
    <mergeCell ref="V144:V149"/>
    <mergeCell ref="W144:W149"/>
    <mergeCell ref="AI144:AL149"/>
    <mergeCell ref="AD144:AD149"/>
    <mergeCell ref="U144:U149"/>
    <mergeCell ref="Q144:Q149"/>
    <mergeCell ref="R144:R149"/>
    <mergeCell ref="S144:S149"/>
    <mergeCell ref="Z144:Z149"/>
    <mergeCell ref="AA144:AA149"/>
    <mergeCell ref="AB144:AB149"/>
    <mergeCell ref="X144:X149"/>
    <mergeCell ref="Y144:Y149"/>
    <mergeCell ref="AE144:AE149"/>
    <mergeCell ref="AO141:AP141"/>
    <mergeCell ref="AI142:AI143"/>
    <mergeCell ref="AJ142:AJ143"/>
    <mergeCell ref="AK142:AK143"/>
    <mergeCell ref="AL142:AL143"/>
    <mergeCell ref="AM142:AM143"/>
    <mergeCell ref="AN142:AN143"/>
    <mergeCell ref="AO142:AO143"/>
    <mergeCell ref="AP142:AP143"/>
    <mergeCell ref="AM141:AN141"/>
    <mergeCell ref="AI141:AJ141"/>
    <mergeCell ref="AK141:AL141"/>
    <mergeCell ref="W141:Y141"/>
    <mergeCell ref="AF141:AF143"/>
    <mergeCell ref="AG141:AG143"/>
    <mergeCell ref="AH141:AH143"/>
    <mergeCell ref="Q141:S141"/>
    <mergeCell ref="Z141:AB141"/>
    <mergeCell ref="Q142:S142"/>
    <mergeCell ref="Z142:AB142"/>
    <mergeCell ref="AC141:AE141"/>
    <mergeCell ref="T142:V142"/>
    <mergeCell ref="AC142:AE142"/>
    <mergeCell ref="AM139:AP140"/>
    <mergeCell ref="T141:V141"/>
    <mergeCell ref="AM112:AM113"/>
    <mergeCell ref="AN112:AN113"/>
    <mergeCell ref="AO112:AO113"/>
    <mergeCell ref="G111:G113"/>
    <mergeCell ref="H111:H113"/>
    <mergeCell ref="I111:I113"/>
    <mergeCell ref="AB114:AB115"/>
    <mergeCell ref="I141:I143"/>
    <mergeCell ref="J141:J143"/>
    <mergeCell ref="K141:K143"/>
    <mergeCell ref="L141:L143"/>
    <mergeCell ref="M141:M143"/>
    <mergeCell ref="N141:P141"/>
    <mergeCell ref="Z112:AB112"/>
    <mergeCell ref="Z114:Z115"/>
    <mergeCell ref="AC111:AE111"/>
    <mergeCell ref="T112:V112"/>
    <mergeCell ref="C132:AQ132"/>
    <mergeCell ref="D141:D143"/>
    <mergeCell ref="E141:E143"/>
    <mergeCell ref="F141:F143"/>
    <mergeCell ref="G141:G143"/>
    <mergeCell ref="AP112:AP113"/>
    <mergeCell ref="N114:N115"/>
    <mergeCell ref="O114:O115"/>
    <mergeCell ref="P114:P115"/>
    <mergeCell ref="AI114:AL115"/>
    <mergeCell ref="AM114:AP115"/>
    <mergeCell ref="W111:Y111"/>
    <mergeCell ref="AF111:AF113"/>
    <mergeCell ref="AG111:AG113"/>
    <mergeCell ref="AH111:AH113"/>
    <mergeCell ref="AE114:AE115"/>
    <mergeCell ref="U114:U115"/>
    <mergeCell ref="W114:W115"/>
    <mergeCell ref="X114:X115"/>
    <mergeCell ref="Y114:Y115"/>
    <mergeCell ref="AD114:AD115"/>
    <mergeCell ref="Q114:Q115"/>
    <mergeCell ref="R114:R115"/>
    <mergeCell ref="S114:S115"/>
    <mergeCell ref="Z111:AB111"/>
    <mergeCell ref="Q111:S111"/>
    <mergeCell ref="Q112:S112"/>
    <mergeCell ref="AA114:AA115"/>
    <mergeCell ref="D105:L105"/>
    <mergeCell ref="AK105:AP105"/>
    <mergeCell ref="D106:L106"/>
    <mergeCell ref="AK106:AP106"/>
    <mergeCell ref="AM109:AP110"/>
    <mergeCell ref="J111:J113"/>
    <mergeCell ref="K111:K113"/>
    <mergeCell ref="L111:L113"/>
    <mergeCell ref="M111:M113"/>
    <mergeCell ref="N111:P111"/>
    <mergeCell ref="N110:V110"/>
    <mergeCell ref="W110:AE110"/>
    <mergeCell ref="AK111:AL111"/>
    <mergeCell ref="AM111:AN111"/>
    <mergeCell ref="AO111:AP111"/>
    <mergeCell ref="AI112:AI113"/>
    <mergeCell ref="AJ112:AJ113"/>
    <mergeCell ref="AK112:AK113"/>
    <mergeCell ref="AL112:AL113"/>
    <mergeCell ref="AC112:AE112"/>
    <mergeCell ref="D111:D113"/>
    <mergeCell ref="E111:E113"/>
    <mergeCell ref="F111:F113"/>
    <mergeCell ref="AI111:AJ111"/>
    <mergeCell ref="AI75:AL76"/>
    <mergeCell ref="AM75:AP76"/>
    <mergeCell ref="AM77:AN77"/>
    <mergeCell ref="AO77:AP77"/>
    <mergeCell ref="AM78:AM79"/>
    <mergeCell ref="AN78:AN79"/>
    <mergeCell ref="AO78:AO79"/>
    <mergeCell ref="AP78:AP79"/>
    <mergeCell ref="AJ78:AJ79"/>
    <mergeCell ref="AK78:AK79"/>
    <mergeCell ref="AL78:AL79"/>
    <mergeCell ref="Q46:Q51"/>
    <mergeCell ref="R46:R51"/>
    <mergeCell ref="S46:S51"/>
    <mergeCell ref="K75:M76"/>
    <mergeCell ref="AF75:AH76"/>
    <mergeCell ref="N77:P77"/>
    <mergeCell ref="W77:Y77"/>
    <mergeCell ref="T77:V77"/>
    <mergeCell ref="AC77:AE77"/>
    <mergeCell ref="AG77:AG79"/>
    <mergeCell ref="N76:V76"/>
    <mergeCell ref="W76:AE76"/>
    <mergeCell ref="AH77:AH79"/>
    <mergeCell ref="Q77:S77"/>
    <mergeCell ref="Q78:S78"/>
    <mergeCell ref="Z77:AB77"/>
    <mergeCell ref="Z78:AB78"/>
    <mergeCell ref="AI41:AL42"/>
    <mergeCell ref="AM41:AP42"/>
    <mergeCell ref="AM43:AN43"/>
    <mergeCell ref="AO43:AP43"/>
    <mergeCell ref="AM44:AM45"/>
    <mergeCell ref="AN44:AN45"/>
    <mergeCell ref="AO44:AO45"/>
    <mergeCell ref="AP44:AP45"/>
    <mergeCell ref="AJ44:AJ45"/>
    <mergeCell ref="AK44:AK45"/>
    <mergeCell ref="AL44:AL45"/>
    <mergeCell ref="AI43:AJ43"/>
    <mergeCell ref="AK43:AL43"/>
    <mergeCell ref="AI44:AI45"/>
    <mergeCell ref="AF41:AH42"/>
    <mergeCell ref="T43:V43"/>
    <mergeCell ref="T44:V44"/>
    <mergeCell ref="AC43:AE43"/>
    <mergeCell ref="AC44:AE44"/>
    <mergeCell ref="AF43:AF45"/>
    <mergeCell ref="AG43:AG45"/>
    <mergeCell ref="N42:V42"/>
    <mergeCell ref="W42:AE42"/>
    <mergeCell ref="AH43:AH45"/>
    <mergeCell ref="N43:P43"/>
    <mergeCell ref="W43:Y43"/>
    <mergeCell ref="Q43:S43"/>
    <mergeCell ref="Q44:S44"/>
    <mergeCell ref="C41:C45"/>
    <mergeCell ref="N41:AE41"/>
    <mergeCell ref="J43:J45"/>
    <mergeCell ref="K43:K45"/>
    <mergeCell ref="L43:L45"/>
    <mergeCell ref="M43:M45"/>
    <mergeCell ref="K41:M42"/>
    <mergeCell ref="E41:J42"/>
    <mergeCell ref="D41:D42"/>
    <mergeCell ref="D43:D45"/>
    <mergeCell ref="E43:E45"/>
    <mergeCell ref="F43:F45"/>
    <mergeCell ref="G43:G45"/>
    <mergeCell ref="H43:H45"/>
    <mergeCell ref="I43:I45"/>
    <mergeCell ref="Z43:AB43"/>
    <mergeCell ref="Z44:AB44"/>
    <mergeCell ref="AM10:AP11"/>
    <mergeCell ref="C34:AQ34"/>
    <mergeCell ref="C35:AQ35"/>
    <mergeCell ref="D37:L37"/>
    <mergeCell ref="AK37:AP37"/>
    <mergeCell ref="D38:L38"/>
    <mergeCell ref="AK38:AP38"/>
    <mergeCell ref="AI12:AJ12"/>
    <mergeCell ref="AK12:AL12"/>
    <mergeCell ref="AM12:AN12"/>
    <mergeCell ref="AO12:AP12"/>
    <mergeCell ref="D15:D17"/>
    <mergeCell ref="E15:AH17"/>
    <mergeCell ref="AI15:AP17"/>
    <mergeCell ref="M12:M14"/>
    <mergeCell ref="AF12:AF14"/>
    <mergeCell ref="AG12:AG14"/>
    <mergeCell ref="AH12:AH14"/>
    <mergeCell ref="C10:C14"/>
    <mergeCell ref="N10:AE10"/>
    <mergeCell ref="I12:I14"/>
    <mergeCell ref="J12:J14"/>
    <mergeCell ref="K12:K14"/>
    <mergeCell ref="L12:L14"/>
    <mergeCell ref="D8:L8"/>
    <mergeCell ref="T12:V12"/>
    <mergeCell ref="T13:V13"/>
    <mergeCell ref="AC12:AE12"/>
    <mergeCell ref="AC13:AE13"/>
    <mergeCell ref="N11:V11"/>
    <mergeCell ref="W11:AE11"/>
    <mergeCell ref="D12:D14"/>
    <mergeCell ref="E12:E14"/>
    <mergeCell ref="F12:F14"/>
    <mergeCell ref="G12:G14"/>
    <mergeCell ref="H12:H14"/>
    <mergeCell ref="Q12:S12"/>
    <mergeCell ref="Q13:S13"/>
    <mergeCell ref="Z12:AB12"/>
    <mergeCell ref="Z13:AB13"/>
    <mergeCell ref="X80:X85"/>
    <mergeCell ref="C3:AQ3"/>
    <mergeCell ref="C4:AQ4"/>
    <mergeCell ref="D6:L6"/>
    <mergeCell ref="AK6:AP6"/>
    <mergeCell ref="D7:L7"/>
    <mergeCell ref="AK7:AP7"/>
    <mergeCell ref="W12:Y12"/>
    <mergeCell ref="W13:Y13"/>
    <mergeCell ref="N12:P12"/>
    <mergeCell ref="N13:P13"/>
    <mergeCell ref="AI13:AI14"/>
    <mergeCell ref="AJ13:AJ14"/>
    <mergeCell ref="AK13:AK14"/>
    <mergeCell ref="AL13:AL14"/>
    <mergeCell ref="AM13:AM14"/>
    <mergeCell ref="AN13:AN14"/>
    <mergeCell ref="AO13:AO14"/>
    <mergeCell ref="AP13:AP14"/>
    <mergeCell ref="D10:D11"/>
    <mergeCell ref="E10:J11"/>
    <mergeCell ref="K10:M11"/>
    <mergeCell ref="AF10:AH11"/>
    <mergeCell ref="AI10:AL11"/>
    <mergeCell ref="Y46:Y51"/>
    <mergeCell ref="AI46:AL51"/>
    <mergeCell ref="S80:S85"/>
    <mergeCell ref="AM80:AP85"/>
    <mergeCell ref="N80:N85"/>
    <mergeCell ref="O80:O85"/>
    <mergeCell ref="P80:P85"/>
    <mergeCell ref="D77:D79"/>
    <mergeCell ref="E77:E79"/>
    <mergeCell ref="F77:F79"/>
    <mergeCell ref="G77:G79"/>
    <mergeCell ref="H77:H79"/>
    <mergeCell ref="I77:I79"/>
    <mergeCell ref="AI77:AJ77"/>
    <mergeCell ref="AK77:AL77"/>
    <mergeCell ref="AI78:AI79"/>
    <mergeCell ref="Y80:Y85"/>
    <mergeCell ref="AE80:AE85"/>
    <mergeCell ref="T78:V78"/>
    <mergeCell ref="AC78:AE78"/>
    <mergeCell ref="W80:W85"/>
    <mergeCell ref="AD80:AD85"/>
    <mergeCell ref="Q80:Q85"/>
    <mergeCell ref="R80:R85"/>
    <mergeCell ref="AP328:AP329"/>
    <mergeCell ref="AI327:AJ327"/>
    <mergeCell ref="AM46:AP51"/>
    <mergeCell ref="AF77:AF79"/>
    <mergeCell ref="C68:AQ68"/>
    <mergeCell ref="C69:AQ69"/>
    <mergeCell ref="D71:L71"/>
    <mergeCell ref="AK71:AP71"/>
    <mergeCell ref="AI80:AL84"/>
    <mergeCell ref="D72:L72"/>
    <mergeCell ref="AK72:AP72"/>
    <mergeCell ref="C75:C79"/>
    <mergeCell ref="N75:AE75"/>
    <mergeCell ref="J77:J79"/>
    <mergeCell ref="K77:K79"/>
    <mergeCell ref="L77:L79"/>
    <mergeCell ref="M77:M79"/>
    <mergeCell ref="D75:D76"/>
    <mergeCell ref="E75:J76"/>
    <mergeCell ref="N46:N51"/>
    <mergeCell ref="O46:O51"/>
    <mergeCell ref="P46:P51"/>
    <mergeCell ref="W46:W51"/>
    <mergeCell ref="X46:X51"/>
    <mergeCell ref="C102:AQ102"/>
    <mergeCell ref="C103:AQ103"/>
    <mergeCell ref="E325:J326"/>
    <mergeCell ref="K325:M326"/>
    <mergeCell ref="Q327:S327"/>
    <mergeCell ref="Z327:AB327"/>
    <mergeCell ref="Q328:S328"/>
    <mergeCell ref="Z328:AB328"/>
    <mergeCell ref="AF325:AH326"/>
    <mergeCell ref="T327:V327"/>
    <mergeCell ref="AK293:AP293"/>
    <mergeCell ref="N327:P327"/>
    <mergeCell ref="W327:Y327"/>
    <mergeCell ref="AF327:AF329"/>
    <mergeCell ref="AG327:AG329"/>
    <mergeCell ref="AI325:AL326"/>
    <mergeCell ref="AM325:AP326"/>
    <mergeCell ref="AI328:AI329"/>
    <mergeCell ref="AJ328:AJ329"/>
    <mergeCell ref="AK328:AK329"/>
    <mergeCell ref="AL328:AL329"/>
    <mergeCell ref="AM328:AM329"/>
    <mergeCell ref="AN328:AN329"/>
    <mergeCell ref="AO328:AO329"/>
    <mergeCell ref="D298:D300"/>
    <mergeCell ref="C109:C113"/>
    <mergeCell ref="D109:D110"/>
    <mergeCell ref="N109:AE109"/>
    <mergeCell ref="K109:M110"/>
    <mergeCell ref="E109:J110"/>
    <mergeCell ref="AF109:AH110"/>
    <mergeCell ref="AI109:AL110"/>
    <mergeCell ref="T111:V111"/>
    <mergeCell ref="E139:J140"/>
    <mergeCell ref="K139:M140"/>
    <mergeCell ref="AF139:AH140"/>
    <mergeCell ref="AI139:AL140"/>
    <mergeCell ref="H141:H143"/>
    <mergeCell ref="C133:AQ133"/>
    <mergeCell ref="D135:L135"/>
    <mergeCell ref="AK135:AP135"/>
    <mergeCell ref="D136:L136"/>
    <mergeCell ref="AK136:AP136"/>
    <mergeCell ref="C139:C143"/>
    <mergeCell ref="D139:D140"/>
    <mergeCell ref="N139:AE139"/>
    <mergeCell ref="N140:V140"/>
    <mergeCell ref="W140:AE140"/>
  </mergeCells>
  <printOptions horizontalCentered="1"/>
  <pageMargins left="0" right="0" top="0.59055118110236227" bottom="0" header="0.31496062992125984" footer="0.31496062992125984"/>
  <pageSetup paperSize="9" scale="44" fitToHeight="0" orientation="landscape" r:id="rId1"/>
  <headerFooter>
    <oddFooter>&amp;R&amp;"-,Italic"&amp;10Laporan Kedudukan, Kos Dan Nilaian Aset Tak Alih(JKR.PATA-3C)&amp;P/&amp;N</oddFooter>
  </headerFooter>
  <rowBreaks count="10" manualBreakCount="10">
    <brk id="31" min="2" max="43" man="1"/>
    <brk id="66" max="43" man="1"/>
    <brk id="99" min="2" max="43" man="1"/>
    <brk id="129" min="2" max="43" man="1"/>
    <brk id="163" min="2" max="43" man="1"/>
    <brk id="192" min="2" max="43" man="1"/>
    <brk id="222" min="2" max="43" man="1"/>
    <brk id="253" max="43" man="1"/>
    <brk id="286" min="2" max="43" man="1"/>
    <brk id="315" min="2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PATA</vt:lpstr>
      <vt:lpstr>PATA 3A</vt:lpstr>
      <vt:lpstr>PATA 3B</vt:lpstr>
      <vt:lpstr>PATA 3C</vt:lpstr>
      <vt:lpstr>'PATA 3A'!Print_Area</vt:lpstr>
      <vt:lpstr>'PATA 3B'!Print_Area</vt:lpstr>
      <vt:lpstr>'PATA 3C'!Print_Area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ZAITI</dc:creator>
  <cp:lastModifiedBy>User</cp:lastModifiedBy>
  <cp:lastPrinted>2018-04-23T04:27:33Z</cp:lastPrinted>
  <dcterms:created xsi:type="dcterms:W3CDTF">2015-11-13T09:21:46Z</dcterms:created>
  <dcterms:modified xsi:type="dcterms:W3CDTF">2019-03-10T08:00:31Z</dcterms:modified>
</cp:coreProperties>
</file>